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لاسبوعي 16-12\"/>
    </mc:Choice>
  </mc:AlternateContent>
  <xr:revisionPtr revIDLastSave="0" documentId="13_ncr:1_{1216660D-1167-4FDB-9CC3-CF0EE12F50E0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السندات " sheetId="84" r:id="rId3"/>
    <sheet name="تداولات غير العراقيين-شراءو بيع" sheetId="55" r:id="rId4"/>
    <sheet name="تداولات غير العراقيين - OTC" sheetId="83" r:id="rId5"/>
    <sheet name="اغلاقات" sheetId="82" r:id="rId6"/>
    <sheet name="التقرير الاسبوعي للمنصة النظامي" sheetId="77" r:id="rId7"/>
    <sheet name="التقرير الاسبوعي للمنصة الثاني" sheetId="79" r:id="rId8"/>
    <sheet name="الشركات غير مفصحة" sheetId="76" r:id="rId9"/>
  </sheets>
  <calcPr calcId="181029"/>
</workbook>
</file>

<file path=xl/calcChain.xml><?xml version="1.0" encoding="utf-8"?>
<calcChain xmlns="http://schemas.openxmlformats.org/spreadsheetml/2006/main">
  <c r="F26" i="55" l="1"/>
  <c r="E26" i="55"/>
  <c r="D26" i="55"/>
  <c r="F23" i="55"/>
  <c r="E23" i="55"/>
  <c r="D23" i="55"/>
  <c r="F20" i="55"/>
  <c r="F27" i="55" s="1"/>
  <c r="E20" i="55"/>
  <c r="E27" i="55" s="1"/>
  <c r="D20" i="55"/>
  <c r="D27" i="55" s="1"/>
  <c r="F10" i="55"/>
  <c r="F9" i="55"/>
  <c r="E9" i="55"/>
  <c r="D9" i="55"/>
  <c r="F6" i="55"/>
  <c r="E6" i="55"/>
  <c r="E10" i="55" s="1"/>
  <c r="D6" i="55"/>
  <c r="D10" i="55" s="1"/>
  <c r="F6" i="83" l="1"/>
  <c r="F7" i="83" s="1"/>
  <c r="E6" i="83"/>
  <c r="E7" i="83" s="1"/>
  <c r="D6" i="83"/>
  <c r="D7" i="83" s="1"/>
  <c r="K87" i="73" l="1"/>
  <c r="L87" i="73"/>
  <c r="M87" i="73"/>
  <c r="L13" i="79" l="1"/>
  <c r="M13" i="79"/>
  <c r="K13" i="79"/>
  <c r="M40" i="73"/>
  <c r="L40" i="73"/>
  <c r="K40" i="73"/>
  <c r="K10" i="79" l="1"/>
  <c r="L10" i="79"/>
  <c r="M10" i="79"/>
  <c r="H11" i="81" l="1"/>
  <c r="I11" i="81"/>
  <c r="G11" i="81"/>
  <c r="J11" i="81"/>
  <c r="K95" i="73"/>
  <c r="L95" i="73"/>
  <c r="M95" i="73"/>
  <c r="K27" i="73"/>
  <c r="L27" i="73"/>
  <c r="M27" i="73"/>
  <c r="K23" i="79" l="1"/>
  <c r="L23" i="79"/>
  <c r="M23" i="79"/>
  <c r="J62" i="77"/>
  <c r="K62" i="77"/>
  <c r="L62" i="77"/>
  <c r="K16" i="79"/>
  <c r="L16" i="79"/>
  <c r="M16" i="79"/>
  <c r="L26" i="79" l="1"/>
  <c r="M26" i="79"/>
  <c r="K26" i="79"/>
  <c r="J8" i="81"/>
  <c r="J69" i="77"/>
  <c r="K7" i="76"/>
  <c r="J31" i="77" l="1"/>
  <c r="K74" i="73"/>
  <c r="L74" i="73"/>
  <c r="M74" i="73"/>
  <c r="J54" i="77" l="1"/>
  <c r="K54" i="77"/>
  <c r="L54" i="77"/>
  <c r="K69" i="77"/>
  <c r="L69" i="77"/>
  <c r="J39" i="77"/>
  <c r="K39" i="77"/>
  <c r="L39" i="77"/>
  <c r="J22" i="77"/>
  <c r="K22" i="77"/>
  <c r="L22" i="77"/>
  <c r="L7" i="76" l="1"/>
  <c r="M7" i="76"/>
  <c r="K19" i="79"/>
  <c r="L19" i="79"/>
  <c r="L27" i="79" s="1"/>
  <c r="M19" i="79"/>
  <c r="M27" i="79" s="1"/>
  <c r="K20" i="76"/>
  <c r="L20" i="76"/>
  <c r="M20" i="76"/>
  <c r="K27" i="79" l="1"/>
  <c r="K31" i="77"/>
  <c r="L31" i="77"/>
  <c r="K14" i="76"/>
  <c r="G8" i="81" l="1"/>
  <c r="G12" i="81" s="1"/>
  <c r="H8" i="81"/>
  <c r="H12" i="81" s="1"/>
  <c r="I8" i="81"/>
  <c r="I12" i="81" s="1"/>
  <c r="L17" i="76" l="1"/>
  <c r="M17" i="76"/>
  <c r="K17" i="76"/>
  <c r="K21" i="76" s="1"/>
  <c r="K55" i="73"/>
  <c r="L55" i="73"/>
  <c r="M55" i="73"/>
  <c r="L14" i="76" l="1"/>
  <c r="L21" i="76" s="1"/>
  <c r="M14" i="76"/>
  <c r="M21" i="76" s="1"/>
  <c r="J26" i="77" l="1"/>
  <c r="J70" i="77" s="1"/>
  <c r="K26" i="77"/>
  <c r="K70" i="77" s="1"/>
  <c r="L26" i="77"/>
  <c r="L70" i="77" s="1"/>
  <c r="K37" i="73" l="1"/>
  <c r="L37" i="73"/>
  <c r="M37" i="73"/>
  <c r="K31" i="73" l="1"/>
  <c r="L31" i="73"/>
  <c r="M31" i="73"/>
  <c r="K96" i="73" l="1"/>
  <c r="L96" i="73"/>
  <c r="M96" i="73"/>
</calcChain>
</file>

<file path=xl/sharedStrings.xml><?xml version="1.0" encoding="utf-8"?>
<sst xmlns="http://schemas.openxmlformats.org/spreadsheetml/2006/main" count="1371" uniqueCount="471">
  <si>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</si>
  <si>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</si>
  <si>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</si>
  <si>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</si>
  <si>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</si>
  <si>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</si>
  <si>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</si>
  <si>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</si>
  <si>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</si>
  <si>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</si>
  <si>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</si>
  <si>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</si>
  <si>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</si>
  <si>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</si>
  <si>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</si>
  <si>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</si>
  <si>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</si>
  <si>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</si>
  <si>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</si>
  <si>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</si>
  <si>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</si>
  <si>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</si>
  <si>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</si>
  <si>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</si>
  <si>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</si>
  <si>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</si>
  <si>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</si>
  <si>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</si>
  <si>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</si>
  <si>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</si>
  <si>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</si>
  <si>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</si>
  <si>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</si>
  <si>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</si>
  <si>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</si>
  <si>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</si>
  <si>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</si>
  <si>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</si>
  <si>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</si>
  <si>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</si>
  <si>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</si>
  <si>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</si>
  <si>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</si>
  <si>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</si>
  <si>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</si>
  <si>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</si>
  <si>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</si>
  <si>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</si>
  <si>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</si>
  <si>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</si>
  <si>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</si>
  <si>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</si>
  <si>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</si>
  <si>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</si>
  <si>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</si>
  <si>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</si>
  <si>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</si>
  <si>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</si>
  <si>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</si>
  <si>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</si>
  <si>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</si>
  <si>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</si>
  <si>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</si>
  <si>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</si>
  <si>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</si>
  <si>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</si>
  <si>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</si>
  <si>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</si>
  <si>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</si>
  <si>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</si>
  <si>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</si>
  <si>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</si>
  <si>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</si>
  <si>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</si>
  <si>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</si>
  <si>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</si>
  <si>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</si>
  <si>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</si>
  <si>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</si>
  <si>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</si>
  <si>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</si>
  <si>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</si>
  <si>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</si>
  <si>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</si>
  <si>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</si>
  <si>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</si>
  <si>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</si>
  <si>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</si>
  <si>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</si>
  <si>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</si>
  <si>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</si>
  <si>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</si>
  <si>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</si>
  <si>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</si>
  <si>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</si>
  <si>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</si>
  <si>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</si>
  <si>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</si>
  <si>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</si>
  <si>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</si>
  <si>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</si>
  <si>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</si>
  <si>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</si>
  <si>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</si>
  <si>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</si>
  <si>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</si>
  <si>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</si>
  <si>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</si>
  <si>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</si>
  <si>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</si>
  <si>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</si>
  <si>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</si>
  <si>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</si>
  <si>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</si>
  <si>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</si>
  <si>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</si>
  <si>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</si>
  <si>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</si>
  <si>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</si>
  <si>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</si>
  <si>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</si>
  <si>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</si>
  <si>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</si>
  <si>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</si>
  <si>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</si>
  <si>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</si>
  <si>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</si>
  <si>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</si>
  <si>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</si>
  <si>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</si>
  <si>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</si>
  <si>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</si>
  <si>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</si>
  <si>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</si>
  <si>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</si>
  <si>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</si>
  <si>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</si>
  <si>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</si>
  <si>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</si>
  <si>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</si>
  <si>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</si>
  <si>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</si>
  <si>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</si>
  <si>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</si>
  <si>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</si>
  <si>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</si>
  <si>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</si>
  <si>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</si>
  <si>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</si>
  <si>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</si>
  <si>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</si>
  <si>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</si>
  <si>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</si>
  <si>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</si>
  <si>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</si>
  <si>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</si>
  <si>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</si>
  <si>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</si>
  <si>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</si>
  <si>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</si>
  <si>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</si>
  <si>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</si>
  <si>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</si>
  <si>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</si>
  <si>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</si>
  <si>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</si>
  <si>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</si>
  <si>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</si>
  <si>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</si>
  <si>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</si>
  <si>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</si>
  <si>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</si>
  <si>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</si>
  <si>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</si>
  <si>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</si>
  <si>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</si>
  <si>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</si>
  <si>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</si>
  <si>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</si>
  <si>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</si>
  <si>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</si>
  <si>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</si>
  <si>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</si>
  <si>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</si>
  <si>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</si>
  <si>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</si>
  <si>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</si>
  <si>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</si>
  <si>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</si>
  <si>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</si>
  <si>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</si>
  <si>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</si>
  <si>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</si>
  <si>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</si>
  <si>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</si>
  <si>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</si>
  <si>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</si>
  <si>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</si>
  <si>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</si>
  <si>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</si>
  <si>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</si>
  <si>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</si>
  <si>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</si>
  <si>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</si>
  <si>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</si>
  <si>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</si>
  <si>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</si>
  <si>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</si>
  <si>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</si>
  <si>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</si>
  <si>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</si>
  <si>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</si>
  <si>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</si>
  <si>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</si>
  <si>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</si>
  <si>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</si>
  <si>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</si>
  <si>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</si>
  <si>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</si>
  <si>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</si>
  <si>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</si>
  <si>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</si>
  <si>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</si>
  <si>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</si>
  <si>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</si>
  <si>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</si>
  <si>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</si>
  <si>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</si>
  <si>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</si>
  <si>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</si>
  <si>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</si>
  <si>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</si>
  <si>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</si>
  <si>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</si>
  <si>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</si>
  <si>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</si>
  <si>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</si>
  <si>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</si>
  <si>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</si>
  <si>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</si>
  <si>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</si>
  <si>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</si>
  <si>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</si>
  <si>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</si>
  <si>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</si>
  <si>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</si>
  <si>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</si>
  <si>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</si>
  <si>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</si>
  <si>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</si>
  <si>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</si>
  <si>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</si>
  <si>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</si>
  <si>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</si>
  <si>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</si>
  <si>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</si>
  <si>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</si>
  <si>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</si>
  <si>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</si>
  <si>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</si>
  <si>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</si>
  <si>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</si>
  <si>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</si>
  <si>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</si>
  <si>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</si>
  <si>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</si>
  <si>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</si>
  <si>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</si>
  <si>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</si>
  <si>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</si>
  <si>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</si>
  <si>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</si>
  <si>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</si>
  <si>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</si>
  <si>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</si>
  <si>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</si>
  <si>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</si>
  <si>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</si>
  <si>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</si>
  <si>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</si>
  <si>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</si>
  <si>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</si>
  <si>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</si>
  <si>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</si>
  <si>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</si>
  <si>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</si>
  <si>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</si>
  <si>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</si>
  <si>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</si>
  <si>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</si>
  <si>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</si>
  <si>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</si>
  <si>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</si>
  <si>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</si>
  <si>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</si>
  <si>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</si>
  <si>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</si>
  <si>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</si>
  <si>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</si>
  <si>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</si>
  <si>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</si>
  <si>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</si>
  <si>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</si>
  <si>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</si>
  <si>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</si>
  <si>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</si>
  <si>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</si>
  <si>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</si>
  <si>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</si>
  <si>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</si>
  <si>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</si>
  <si>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</si>
  <si>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</si>
  <si>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</si>
  <si>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</si>
  <si>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</si>
  <si>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</si>
  <si>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</si>
  <si>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</si>
  <si>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</si>
  <si>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</si>
  <si>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</si>
  <si>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</si>
  <si>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</si>
  <si>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</si>
  <si>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</si>
  <si>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</si>
  <si>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</si>
  <si>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</si>
  <si>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</si>
  <si>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</si>
  <si>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</si>
  <si>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</si>
  <si>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</si>
  <si>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</si>
  <si>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</si>
  <si>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</si>
  <si>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</si>
  <si>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</si>
  <si>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</si>
  <si>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</si>
  <si>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</si>
  <si>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</si>
  <si>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</si>
  <si>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</si>
  <si>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</si>
  <si>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</si>
  <si>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</si>
  <si>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</si>
  <si>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</si>
  <si>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</si>
  <si>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</si>
  <si>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</si>
  <si>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</si>
  <si>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</si>
  <si>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</si>
  <si>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</si>
  <si>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</si>
  <si>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</si>
  <si>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</si>
  <si>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</si>
  <si>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</si>
  <si>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</si>
  <si>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</si>
  <si>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</si>
  <si>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</si>
  <si>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</si>
  <si>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</si>
  <si>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</si>
  <si>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</si>
  <si>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</si>
  <si>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</si>
  <si>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</si>
  <si>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</si>
  <si>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</si>
  <si>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</si>
  <si>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</si>
  <si>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</si>
  <si>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</si>
  <si>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</si>
  <si>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</si>
  <si>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</si>
  <si>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</si>
  <si>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</si>
  <si>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</si>
  <si>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</si>
  <si>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</si>
  <si>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</si>
  <si>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</si>
  <si>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</si>
  <si>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</si>
  <si>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</si>
  <si>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</si>
  <si>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</si>
  <si>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</si>
  <si>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</si>
  <si>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الكيمياوية والبلاستيكية</t>
  </si>
  <si>
    <t>الخليج للتأمين وأعادة التامين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</si>
  <si>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</si>
  <si>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</si>
  <si>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</si>
  <si>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</si>
  <si>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 xml:space="preserve">النخبة للمقاولات العامة </t>
  </si>
  <si>
    <t>العراقية لصناعات الكارتون</t>
  </si>
  <si>
    <t>الصناعات المعدنية والدراجات</t>
  </si>
  <si>
    <t>رحاب كربلاء للمقاولات</t>
  </si>
  <si>
    <t xml:space="preserve">دار السلام للتأمين </t>
  </si>
  <si>
    <t>الوطنية لصناعات الاثاث المنزلي</t>
  </si>
  <si>
    <t>فندق السدير</t>
  </si>
  <si>
    <t>المصرف الدولي الإسلامي</t>
  </si>
  <si>
    <t>فندق أشور</t>
  </si>
  <si>
    <t>مصرف عبر العراق للاستثمار</t>
  </si>
  <si>
    <t>كركوك لانتاج المواد الانشائية</t>
  </si>
  <si>
    <t>IKFP</t>
  </si>
  <si>
    <t>مجموع قطاع الاستثمار</t>
  </si>
  <si>
    <t>مصرف الوطني الاسلامي</t>
  </si>
  <si>
    <t xml:space="preserve">الشرق الاوسط للاسماك </t>
  </si>
  <si>
    <t xml:space="preserve">مصرف الاتحاد العراقي </t>
  </si>
  <si>
    <t xml:space="preserve">سد الموصل السياحية </t>
  </si>
  <si>
    <t xml:space="preserve">     2026/4/16 - 2026/4/12 تقرير التداول الأسبوعي </t>
  </si>
  <si>
    <t>Weekly Trading Report 12/4/2026 - 16/4/2026</t>
  </si>
  <si>
    <t xml:space="preserve">     2026/4/16 - 2026/4/12 ISX-OTC تقرير التداول الأسبوعي /المنصة     </t>
  </si>
  <si>
    <t xml:space="preserve">Over The Counter Platform (OTC) Weekly Trading Report 12/4/2026 - 16/4/2026 </t>
  </si>
  <si>
    <t>التقرير الاسبوعي لتداول الاسهم المشتراة لغير العراقيين في السوق العراق للاوراق المالية 2026/4/12 - 2026/4/16</t>
  </si>
  <si>
    <t>Non-Iraqi Weekly Trading Report (Buy) 12/4/2026 - 16/4/2026</t>
  </si>
  <si>
    <t>التقرير الاسبوعي لتداول الاسهم المباعة من غير العراقيين في السوق العراق للاوراق المالية 2026/4/12 - 2026/4/16</t>
  </si>
  <si>
    <t>Non-Iraqi Weekly Trading Report (Sell)  12/4/2026 - 16/4/2026</t>
  </si>
  <si>
    <t xml:space="preserve"> أسعار الاغلاق لاسهم الشركات المساهمة المدرجة للفترة 2026/4/12 - 2026/4/16</t>
  </si>
  <si>
    <t>Closing prices for the  listed companies from 12/4/2026 - 16/4/2026</t>
  </si>
  <si>
    <t xml:space="preserve">      2026/4/16 - 2026/4/12 تقرير التداول الأسبوعي / المنصة النظامية</t>
  </si>
  <si>
    <t xml:space="preserve">   Weekly Trading Report / Regular 12/4/2026 - 16/4/2026</t>
  </si>
  <si>
    <t>2026/4/16 -2026/4/12 تقرير التداول الأسبوعي / المنصة الثانية</t>
  </si>
  <si>
    <t xml:space="preserve">Second Platform Weekly Trading Report 12/4/2026 - 16/4/2026 </t>
  </si>
  <si>
    <t>2026/4/16 - 2026/4/12 تقرير التداول الأسبوعي /المنصة الثالثة</t>
  </si>
  <si>
    <t xml:space="preserve">Undisclosed Platform Weekly Trading Report 12/4/2026 - 16/4/2026            </t>
  </si>
  <si>
    <t xml:space="preserve">التقرير الاسبوعي لتداول الاسهم المباعة من غير العراقيين في منصة ISX-OTC </t>
  </si>
  <si>
    <t xml:space="preserve">الاسهم المتداولة  </t>
  </si>
  <si>
    <t>Company Names</t>
  </si>
  <si>
    <t xml:space="preserve">مصرف الوركاء للاستثمار و التمويل </t>
  </si>
  <si>
    <t>Warka Bank for inv.&amp;Finance</t>
  </si>
  <si>
    <t>Total Bank sector</t>
  </si>
  <si>
    <t>المجموع الكلي</t>
  </si>
  <si>
    <t>Grand Total</t>
  </si>
  <si>
    <t>Non-Iraqi Weekly Trading Report (Sell) 12/4/2026 - 16/4/2026</t>
  </si>
  <si>
    <t xml:space="preserve">مصرف الخليج التجاري 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</si>
  <si>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</si>
  <si>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</si>
  <si>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</si>
  <si>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</si>
  <si>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</si>
  <si>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المصرف التجاري العراقي</t>
  </si>
  <si>
    <t>Bank Of Baghdad</t>
  </si>
  <si>
    <t xml:space="preserve">المصرف الاهلي العراقي </t>
  </si>
  <si>
    <t xml:space="preserve">National Bank Of Iraq </t>
  </si>
  <si>
    <t>Al-Mansour Bank</t>
  </si>
  <si>
    <t xml:space="preserve">قطاع الصناعة </t>
  </si>
  <si>
    <t xml:space="preserve">بغداد للمشروبات الغازية </t>
  </si>
  <si>
    <t xml:space="preserve">مجموع قطاع الصناعة </t>
  </si>
  <si>
    <t>Total Industry sector</t>
  </si>
  <si>
    <t>نشرة تداول سندات انجاز - "الاصدارية الثانية"</t>
  </si>
  <si>
    <t>فئة السند</t>
  </si>
  <si>
    <t>رمز التداول</t>
  </si>
  <si>
    <t>افتتاح</t>
  </si>
  <si>
    <t>سعر الاغلاق الحالي</t>
  </si>
  <si>
    <t>سعر الاغلاق السابق</t>
  </si>
  <si>
    <t xml:space="preserve">عدد السندات المتداولة </t>
  </si>
  <si>
    <t xml:space="preserve">قيمة السندات المتداولة </t>
  </si>
  <si>
    <t>CB65</t>
  </si>
  <si>
    <t xml:space="preserve">المجموع </t>
  </si>
  <si>
    <t xml:space="preserve">     2026/4/16- 2026/4/12 تقرير التداول الأسبوعي/سندات     </t>
  </si>
  <si>
    <t xml:space="preserve"> Weekly Trading Report 12/4/2026 - 16/4/2026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</si>
</sst>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101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indexed="56"/>
      <name val="Arial"/>
      <family val="2"/>
    </font>
    <font>
      <b/>
      <sz val="20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theme="1"/>
      <name val="Calibri"/>
      <family val="2"/>
    </font>
    <font>
      <b/>
      <sz val="13"/>
      <color rgb="FF002060"/>
      <name val="Calibri"/>
      <family val="2"/>
    </font>
    <font>
      <b/>
      <sz val="12"/>
      <color rgb="FF002060"/>
      <name val="Calibri"/>
      <family val="2"/>
    </font>
    <font>
      <b/>
      <sz val="15"/>
      <color rgb="FF002060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97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 wrapText="1"/>
    </xf>
    <xf numFmtId="0" fontId="92" fillId="59" borderId="44" xfId="0" applyFont="1" applyFill="1" applyBorder="1" applyAlignment="1">
      <alignment horizontal="center" vertical="center" wrapText="1"/>
    </xf>
    <xf numFmtId="0" fontId="92" fillId="60" borderId="57" xfId="0" applyFont="1" applyFill="1" applyBorder="1" applyAlignment="1">
      <alignment horizontal="left" vertical="center"/>
    </xf>
    <xf numFmtId="168" fontId="93" fillId="0" borderId="58" xfId="114" applyNumberFormat="1" applyFont="1" applyBorder="1" applyAlignment="1">
      <alignment horizontal="right" vertical="center"/>
    </xf>
    <xf numFmtId="168" fontId="93" fillId="0" borderId="57" xfId="114" applyNumberFormat="1" applyFont="1" applyBorder="1" applyAlignment="1">
      <alignment vertical="center"/>
    </xf>
    <xf numFmtId="3" fontId="92" fillId="0" borderId="59" xfId="176" applyNumberFormat="1" applyFont="1" applyBorder="1" applyAlignment="1">
      <alignment horizontal="center" vertical="center"/>
    </xf>
    <xf numFmtId="3" fontId="92" fillId="59" borderId="59" xfId="176" applyNumberFormat="1" applyFont="1" applyFill="1" applyBorder="1" applyAlignment="1">
      <alignment horizontal="center" vertical="center"/>
    </xf>
    <xf numFmtId="0" fontId="92" fillId="59" borderId="57" xfId="0" applyFont="1" applyFill="1" applyBorder="1" applyAlignment="1">
      <alignment vertical="center"/>
    </xf>
    <xf numFmtId="0" fontId="94" fillId="56" borderId="53" xfId="0" applyFont="1" applyFill="1" applyBorder="1" applyAlignment="1">
      <alignment horizontal="center" vertical="center"/>
    </xf>
    <xf numFmtId="0" fontId="94" fillId="56" borderId="53" xfId="0" applyFont="1" applyFill="1" applyBorder="1" applyAlignment="1">
      <alignment horizontal="center" vertical="center" wrapText="1"/>
    </xf>
    <xf numFmtId="0" fontId="94" fillId="59" borderId="57" xfId="0" applyFont="1" applyFill="1" applyBorder="1" applyAlignment="1">
      <alignment horizontal="center" vertical="center" wrapText="1"/>
    </xf>
    <xf numFmtId="0" fontId="94" fillId="60" borderId="57" xfId="0" applyFont="1" applyFill="1" applyBorder="1" applyAlignment="1">
      <alignment horizontal="left" vertical="center"/>
    </xf>
    <xf numFmtId="0" fontId="94" fillId="0" borderId="53" xfId="176" applyFont="1" applyBorder="1" applyAlignment="1">
      <alignment horizontal="right" vertical="center"/>
    </xf>
    <xf numFmtId="0" fontId="94" fillId="0" borderId="53" xfId="176" applyFont="1" applyBorder="1" applyAlignment="1">
      <alignment horizontal="left" vertical="center"/>
    </xf>
    <xf numFmtId="3" fontId="94" fillId="0" borderId="59" xfId="176" applyNumberFormat="1" applyFont="1" applyBorder="1" applyAlignment="1">
      <alignment horizontal="center" vertical="center"/>
    </xf>
    <xf numFmtId="0" fontId="94" fillId="0" borderId="57" xfId="200" applyFont="1" applyBorder="1" applyAlignment="1">
      <alignment vertical="center"/>
    </xf>
    <xf numFmtId="3" fontId="94" fillId="59" borderId="59" xfId="176" applyNumberFormat="1" applyFont="1" applyFill="1" applyBorder="1" applyAlignment="1">
      <alignment horizontal="center" vertical="center"/>
    </xf>
    <xf numFmtId="0" fontId="94" fillId="59" borderId="57" xfId="0" applyFont="1" applyFill="1" applyBorder="1" applyAlignment="1">
      <alignment vertical="center"/>
    </xf>
    <xf numFmtId="0" fontId="70" fillId="0" borderId="0" xfId="0" applyFont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83" fillId="57" borderId="19" xfId="0" applyFont="1" applyFill="1" applyBorder="1" applyAlignment="1">
      <alignment horizontal="left" vertical="center" wrapText="1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4" fillId="59" borderId="60" xfId="176" applyFont="1" applyFill="1" applyBorder="1" applyAlignment="1">
      <alignment horizontal="center" vertical="center"/>
    </xf>
    <xf numFmtId="0" fontId="94" fillId="59" borderId="61" xfId="176" applyFont="1" applyFill="1" applyBorder="1" applyAlignment="1">
      <alignment horizontal="center" vertical="center"/>
    </xf>
    <xf numFmtId="0" fontId="94" fillId="60" borderId="54" xfId="0" applyFont="1" applyFill="1" applyBorder="1" applyAlignment="1">
      <alignment horizontal="right" vertical="center"/>
    </xf>
    <xf numFmtId="0" fontId="94" fillId="60" borderId="55" xfId="0" applyFont="1" applyFill="1" applyBorder="1" applyAlignment="1">
      <alignment horizontal="right" vertical="center"/>
    </xf>
    <xf numFmtId="0" fontId="94" fillId="60" borderId="56" xfId="0" applyFont="1" applyFill="1" applyBorder="1" applyAlignment="1">
      <alignment horizontal="right" vertic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 readingOrder="2"/>
    </xf>
    <xf numFmtId="0" fontId="92" fillId="60" borderId="54" xfId="0" applyFont="1" applyFill="1" applyBorder="1" applyAlignment="1">
      <alignment horizontal="right" vertical="center"/>
    </xf>
    <xf numFmtId="0" fontId="92" fillId="60" borderId="55" xfId="0" applyFont="1" applyFill="1" applyBorder="1" applyAlignment="1">
      <alignment horizontal="right" vertical="center"/>
    </xf>
    <xf numFmtId="0" fontId="92" fillId="60" borderId="56" xfId="0" applyFont="1" applyFill="1" applyBorder="1" applyAlignment="1">
      <alignment horizontal="right" vertical="center"/>
    </xf>
    <xf numFmtId="0" fontId="92" fillId="59" borderId="60" xfId="176" applyFont="1" applyFill="1" applyBorder="1" applyAlignment="1">
      <alignment horizontal="right" vertical="center"/>
    </xf>
    <xf numFmtId="0" fontId="92" fillId="59" borderId="61" xfId="176" applyFont="1" applyFill="1" applyBorder="1" applyAlignment="1">
      <alignment horizontal="right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2" xfId="722" applyFont="1" applyBorder="1" applyAlignment="1">
      <alignment horizontal="center" vertical="center"/>
    </xf>
    <xf numFmtId="43" fontId="70" fillId="0" borderId="40" xfId="722" applyFont="1" applyBorder="1" applyAlignment="1">
      <alignment horizontal="center" vertical="center"/>
    </xf>
    <xf numFmtId="2" fontId="95" fillId="0" borderId="25" xfId="0" applyNumberFormat="1" applyFont="1" applyBorder="1" applyAlignment="1">
      <alignment horizontal="center" vertical="center"/>
    </xf>
    <xf numFmtId="0" fontId="96" fillId="24" borderId="19" xfId="175" applyFont="1" applyFill="1" applyBorder="1" applyAlignment="1">
      <alignment horizontal="center" vertical="center"/>
    </xf>
    <xf numFmtId="0" fontId="96" fillId="24" borderId="19" xfId="175" applyFont="1" applyFill="1" applyBorder="1" applyAlignment="1">
      <alignment horizontal="center" vertical="center" wrapText="1"/>
    </xf>
    <xf numFmtId="0" fontId="97" fillId="0" borderId="0" xfId="0" applyFont="1"/>
    <xf numFmtId="3" fontId="98" fillId="0" borderId="19" xfId="0" applyNumberFormat="1" applyFont="1" applyBorder="1" applyAlignment="1">
      <alignment horizontal="center" vertical="center"/>
    </xf>
    <xf numFmtId="0" fontId="98" fillId="0" borderId="19" xfId="0" applyFont="1" applyBorder="1" applyAlignment="1">
      <alignment horizontal="center" vertical="center"/>
    </xf>
    <xf numFmtId="3" fontId="99" fillId="0" borderId="44" xfId="0" applyNumberFormat="1" applyFont="1" applyBorder="1" applyAlignment="1">
      <alignment horizontal="center"/>
    </xf>
    <xf numFmtId="0" fontId="99" fillId="0" borderId="44" xfId="0" applyFont="1" applyBorder="1" applyAlignment="1">
      <alignment horizontal="center" vertical="center"/>
    </xf>
    <xf numFmtId="3" fontId="99" fillId="0" borderId="44" xfId="0" applyNumberFormat="1" applyFont="1" applyBorder="1" applyAlignment="1">
      <alignment horizontal="center" vertical="center"/>
    </xf>
    <xf numFmtId="0" fontId="100" fillId="0" borderId="19" xfId="0" applyFont="1" applyBorder="1" applyAlignment="1">
      <alignment horizontal="center" vertical="center"/>
    </xf>
    <xf numFmtId="0" fontId="100" fillId="0" borderId="44" xfId="0" applyFont="1" applyBorder="1" applyAlignment="1">
      <alignment horizontal="center" vertic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2395831</xdr:colOff>
      <xdr:row>0</xdr:row>
      <xdr:rowOff>0</xdr:rowOff>
    </xdr:from>
    <xdr:to>
      <xdr:col>14</xdr:col>
      <xdr:colOff>2965173</xdr:colOff>
      <xdr:row>2</xdr:row>
      <xdr:rowOff>0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2939261" y="0"/>
          <a:ext cx="569342" cy="563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1962976</xdr:colOff>
      <xdr:row>74</xdr:row>
      <xdr:rowOff>111726</xdr:rowOff>
    </xdr:from>
    <xdr:ext cx="940080" cy="91933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01378" y="17703987"/>
          <a:ext cx="940080" cy="919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2440206</xdr:colOff>
      <xdr:row>41</xdr:row>
      <xdr:rowOff>24848</xdr:rowOff>
    </xdr:from>
    <xdr:to>
      <xdr:col>14</xdr:col>
      <xdr:colOff>2951538</xdr:colOff>
      <xdr:row>42</xdr:row>
      <xdr:rowOff>256761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D85F63-4B45-B967-2A41-21A6EDFA3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2952896" y="9102587"/>
          <a:ext cx="511332" cy="5632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257176</xdr:colOff>
      <xdr:row>0</xdr:row>
      <xdr:rowOff>190500</xdr:rowOff>
    </xdr:from>
    <xdr:to>
      <xdr:col>9</xdr:col>
      <xdr:colOff>1196337</xdr:colOff>
      <xdr:row>4</xdr:row>
      <xdr:rowOff>80976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9F43D2D-3FA4-4B3D-B0CD-5BEB4C07A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784263" y="190500"/>
          <a:ext cx="939161" cy="957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2747596</xdr:colOff>
      <xdr:row>10</xdr:row>
      <xdr:rowOff>146539</xdr:rowOff>
    </xdr:from>
    <xdr:to>
      <xdr:col>6</xdr:col>
      <xdr:colOff>3312916</xdr:colOff>
      <xdr:row>12</xdr:row>
      <xdr:rowOff>241788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20430" y="2256693"/>
          <a:ext cx="565320" cy="54219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2550775</xdr:colOff>
      <xdr:row>0</xdr:row>
      <xdr:rowOff>47626</xdr:rowOff>
    </xdr:from>
    <xdr:to>
      <xdr:col>6</xdr:col>
      <xdr:colOff>3133726</xdr:colOff>
      <xdr:row>1</xdr:row>
      <xdr:rowOff>390526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B93DA3-4E1E-4B19-BBDE-425CB37D4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03574" y="47626"/>
          <a:ext cx="582951" cy="609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5" name="Picture 4">
          <a:extLst>
            <a:ext uri="{FF2B5EF4-FFF2-40B4-BE49-F238E27FC236}">
              <a16:creationId xmlns:a16="http://schemas.microsoft.com/office/drawing/2014/main" id="{51222712-8233-4773-BC38-D1CC06595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16150693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2" name="Picture 1">
          <a:extLst>
            <a:ext uri="{FF2B5EF4-FFF2-40B4-BE49-F238E27FC236}">
              <a16:creationId xmlns:a16="http://schemas.microsoft.com/office/drawing/2014/main" id="{914D81A5-3387-4B06-AEF6-AC4100448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3" name="Picture 2">
          <a:extLst>
            <a:ext uri="{FF2B5EF4-FFF2-40B4-BE49-F238E27FC236}">
              <a16:creationId xmlns:a16="http://schemas.microsoft.com/office/drawing/2014/main" id="{E0888439-EEF2-4997-BDC1-3893677F2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4" name="Picture 3">
          <a:extLst>
            <a:ext uri="{FF2B5EF4-FFF2-40B4-BE49-F238E27FC236}">
              <a16:creationId xmlns:a16="http://schemas.microsoft.com/office/drawing/2014/main" id="{C01EF020-55E3-4CE9-BA04-60EABC456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1606716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7" name="Picture 6">
          <a:extLst>
            <a:ext uri="{FF2B5EF4-FFF2-40B4-BE49-F238E27FC236}">
              <a16:creationId xmlns:a16="http://schemas.microsoft.com/office/drawing/2014/main" id="{5F6B4EBD-3879-4B95-917F-88FBEF92E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8" name="Picture 7">
          <a:extLst>
            <a:ext uri="{FF2B5EF4-FFF2-40B4-BE49-F238E27FC236}">
              <a16:creationId xmlns:a16="http://schemas.microsoft.com/office/drawing/2014/main" id="{59563B68-B575-4750-AF4C-65794A837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9" name="Picture 8">
          <a:extLst>
            <a:ext uri="{FF2B5EF4-FFF2-40B4-BE49-F238E27FC236}">
              <a16:creationId xmlns:a16="http://schemas.microsoft.com/office/drawing/2014/main" id="{56B0E266-80AE-4F4E-A881-C04595183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1249134</xdr:colOff>
      <xdr:row>0</xdr:row>
      <xdr:rowOff>19201</xdr:rowOff>
    </xdr:from>
    <xdr:to>
      <xdr:col>13</xdr:col>
      <xdr:colOff>2050377</xdr:colOff>
      <xdr:row>1</xdr:row>
      <xdr:rowOff>331303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89623" y="19201"/>
          <a:ext cx="801243" cy="742798"/>
        </a:xfrm>
        <a:prstGeom prst="rect">
          <a:avLst/>
        </a:prstGeom>
      </xdr:spPr>
    </xdr:pic>
    <xdr:clientData/>
  </xdr:twoCellAnchor>
  <xdr:oneCellAnchor>
    <xdr:from>
      <xdr:col>13</xdr:col>
      <xdr:colOff>1333913</xdr:colOff>
      <xdr:row>39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766513</xdr:colOff>
      <xdr:row>0</xdr:row>
      <xdr:rowOff>0</xdr:rowOff>
    </xdr:from>
    <xdr:to>
      <xdr:col>14</xdr:col>
      <xdr:colOff>1827797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1007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8"/>
  <sheetViews>
    <sheetView rightToLeft="1" tabSelected="1" topLeftCell="A80" zoomScale="115" zoomScaleNormal="115" workbookViewId="0">
      <selection activeCell="L104" sqref="L104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2" t="s">
        <v>4</v>
      </c>
      <c r="C1" s="103"/>
      <c r="D1" s="103"/>
      <c r="E1" s="130" t="s">
        <v>419</v>
      </c>
      <c r="F1" s="130"/>
      <c r="G1" s="130"/>
      <c r="H1" s="130"/>
      <c r="I1" s="130"/>
      <c r="J1" s="130"/>
      <c r="K1" s="130"/>
      <c r="L1" s="130"/>
      <c r="M1" s="130"/>
      <c r="N1" s="130"/>
      <c r="O1" s="18"/>
    </row>
    <row r="2" spans="2:16" ht="18.75" customHeight="1">
      <c r="B2" s="133" t="s">
        <v>5</v>
      </c>
      <c r="C2" s="134"/>
      <c r="D2" s="134"/>
      <c r="E2" s="134"/>
      <c r="F2" s="130" t="s">
        <v>420</v>
      </c>
      <c r="G2" s="130"/>
      <c r="H2" s="130"/>
      <c r="I2" s="130"/>
      <c r="J2" s="130"/>
      <c r="K2" s="130"/>
      <c r="L2" s="130"/>
      <c r="M2" s="130"/>
      <c r="N2" s="130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5.95" customHeight="1">
      <c r="B4" s="45" t="s">
        <v>12</v>
      </c>
      <c r="C4" s="132" t="s">
        <v>3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</row>
    <row r="5" spans="2:16" ht="15.95" customHeight="1">
      <c r="B5" s="32" t="s">
        <v>374</v>
      </c>
      <c r="C5" s="33" t="s">
        <v>169</v>
      </c>
      <c r="D5" s="34">
        <v>0.67</v>
      </c>
      <c r="E5" s="35">
        <v>0.68</v>
      </c>
      <c r="F5" s="35">
        <v>0.66</v>
      </c>
      <c r="G5" s="36">
        <v>0.67</v>
      </c>
      <c r="H5" s="36">
        <v>0.68</v>
      </c>
      <c r="I5" s="36">
        <v>0.67</v>
      </c>
      <c r="J5" s="37">
        <v>1.4925373134328401</v>
      </c>
      <c r="K5" s="38">
        <v>80</v>
      </c>
      <c r="L5" s="38">
        <v>80992598</v>
      </c>
      <c r="M5" s="38">
        <v>54215277.520000003</v>
      </c>
      <c r="N5" s="39">
        <v>5</v>
      </c>
      <c r="O5" s="40" t="s">
        <v>170</v>
      </c>
    </row>
    <row r="6" spans="2:16" ht="15.95" customHeight="1">
      <c r="B6" s="32" t="s">
        <v>392</v>
      </c>
      <c r="C6" s="33" t="s">
        <v>36</v>
      </c>
      <c r="D6" s="34">
        <v>3.53</v>
      </c>
      <c r="E6" s="35">
        <v>3.53</v>
      </c>
      <c r="F6" s="35">
        <v>3.32</v>
      </c>
      <c r="G6" s="36">
        <v>3.39</v>
      </c>
      <c r="H6" s="36">
        <v>3.32</v>
      </c>
      <c r="I6" s="36">
        <v>3.53</v>
      </c>
      <c r="J6" s="37">
        <v>-5.949008498583563</v>
      </c>
      <c r="K6" s="38">
        <v>736</v>
      </c>
      <c r="L6" s="38">
        <v>282600736</v>
      </c>
      <c r="M6" s="38">
        <v>958396689.22000003</v>
      </c>
      <c r="N6" s="39">
        <v>5</v>
      </c>
      <c r="O6" s="40" t="s">
        <v>48</v>
      </c>
    </row>
    <row r="7" spans="2:16" ht="15.95" customHeight="1">
      <c r="B7" s="32" t="s">
        <v>98</v>
      </c>
      <c r="C7" s="33" t="s">
        <v>99</v>
      </c>
      <c r="D7" s="34">
        <v>1.02</v>
      </c>
      <c r="E7" s="35">
        <v>1.02</v>
      </c>
      <c r="F7" s="35">
        <v>1</v>
      </c>
      <c r="G7" s="36">
        <v>1.01</v>
      </c>
      <c r="H7" s="36">
        <v>1.01</v>
      </c>
      <c r="I7" s="36">
        <v>1.02</v>
      </c>
      <c r="J7" s="37">
        <v>-0.98039215686274161</v>
      </c>
      <c r="K7" s="38">
        <v>59</v>
      </c>
      <c r="L7" s="38">
        <v>33146018</v>
      </c>
      <c r="M7" s="38">
        <v>33421057.879999999</v>
      </c>
      <c r="N7" s="39">
        <v>5</v>
      </c>
      <c r="O7" s="40" t="s">
        <v>100</v>
      </c>
    </row>
    <row r="8" spans="2:16" ht="15.95" customHeight="1">
      <c r="B8" s="32" t="s">
        <v>384</v>
      </c>
      <c r="C8" s="33" t="s">
        <v>45</v>
      </c>
      <c r="D8" s="34">
        <v>0.09</v>
      </c>
      <c r="E8" s="35">
        <v>0.09</v>
      </c>
      <c r="F8" s="35">
        <v>0.08</v>
      </c>
      <c r="G8" s="36">
        <v>0.09</v>
      </c>
      <c r="H8" s="36">
        <v>0.09</v>
      </c>
      <c r="I8" s="36">
        <v>0.09</v>
      </c>
      <c r="J8" s="37">
        <v>0</v>
      </c>
      <c r="K8" s="38">
        <v>38</v>
      </c>
      <c r="L8" s="38">
        <v>92005553</v>
      </c>
      <c r="M8" s="38">
        <v>8037902.1100000003</v>
      </c>
      <c r="N8" s="39">
        <v>5</v>
      </c>
      <c r="O8" s="40" t="s">
        <v>66</v>
      </c>
    </row>
    <row r="9" spans="2:16" ht="15.95" customHeight="1">
      <c r="B9" s="32" t="s">
        <v>398</v>
      </c>
      <c r="C9" s="33" t="s">
        <v>25</v>
      </c>
      <c r="D9" s="34">
        <v>0.22</v>
      </c>
      <c r="E9" s="35">
        <v>0.22</v>
      </c>
      <c r="F9" s="35">
        <v>0.21</v>
      </c>
      <c r="G9" s="36">
        <v>0.21</v>
      </c>
      <c r="H9" s="36">
        <v>0.22</v>
      </c>
      <c r="I9" s="36">
        <v>0.22</v>
      </c>
      <c r="J9" s="37">
        <v>0</v>
      </c>
      <c r="K9" s="38">
        <v>51</v>
      </c>
      <c r="L9" s="38">
        <v>187045818</v>
      </c>
      <c r="M9" s="38">
        <v>39916884.740000002</v>
      </c>
      <c r="N9" s="39">
        <v>5</v>
      </c>
      <c r="O9" s="40" t="s">
        <v>26</v>
      </c>
    </row>
    <row r="10" spans="2:16" ht="15.95" customHeight="1">
      <c r="B10" s="32" t="s">
        <v>50</v>
      </c>
      <c r="C10" s="33" t="s">
        <v>51</v>
      </c>
      <c r="D10" s="34">
        <v>5.08</v>
      </c>
      <c r="E10" s="35">
        <v>5.1100000000000003</v>
      </c>
      <c r="F10" s="35">
        <v>5</v>
      </c>
      <c r="G10" s="36">
        <v>5.08</v>
      </c>
      <c r="H10" s="36">
        <v>5.09</v>
      </c>
      <c r="I10" s="36">
        <v>5.08</v>
      </c>
      <c r="J10" s="37">
        <v>0.19685039370078705</v>
      </c>
      <c r="K10" s="38">
        <v>397</v>
      </c>
      <c r="L10" s="38">
        <v>79233112</v>
      </c>
      <c r="M10" s="38">
        <v>402825578.65999997</v>
      </c>
      <c r="N10" s="39">
        <v>5</v>
      </c>
      <c r="O10" s="40" t="s">
        <v>52</v>
      </c>
    </row>
    <row r="11" spans="2:16" ht="15.95" customHeight="1">
      <c r="B11" s="32" t="s">
        <v>228</v>
      </c>
      <c r="C11" s="33" t="s">
        <v>229</v>
      </c>
      <c r="D11" s="34">
        <v>0.2</v>
      </c>
      <c r="E11" s="35">
        <v>0.2</v>
      </c>
      <c r="F11" s="35">
        <v>0.19</v>
      </c>
      <c r="G11" s="36">
        <v>0.19</v>
      </c>
      <c r="H11" s="36">
        <v>0.2</v>
      </c>
      <c r="I11" s="36">
        <v>0.2</v>
      </c>
      <c r="J11" s="37">
        <v>0</v>
      </c>
      <c r="K11" s="38">
        <v>133</v>
      </c>
      <c r="L11" s="38">
        <v>370789067</v>
      </c>
      <c r="M11" s="38">
        <v>70818150.25999999</v>
      </c>
      <c r="N11" s="39">
        <v>5</v>
      </c>
      <c r="O11" s="40" t="s">
        <v>230</v>
      </c>
    </row>
    <row r="12" spans="2:16" ht="15.95" customHeight="1">
      <c r="B12" s="32" t="s">
        <v>394</v>
      </c>
      <c r="C12" s="33" t="s">
        <v>74</v>
      </c>
      <c r="D12" s="34">
        <v>0.22</v>
      </c>
      <c r="E12" s="35">
        <v>0.23</v>
      </c>
      <c r="F12" s="35">
        <v>0.22</v>
      </c>
      <c r="G12" s="36">
        <v>0.22</v>
      </c>
      <c r="H12" s="36">
        <v>0.22</v>
      </c>
      <c r="I12" s="36">
        <v>0.23</v>
      </c>
      <c r="J12" s="37">
        <v>-4.3478260869565304</v>
      </c>
      <c r="K12" s="38">
        <v>29</v>
      </c>
      <c r="L12" s="38">
        <v>45365614</v>
      </c>
      <c r="M12" s="38">
        <v>9985935.0800000001</v>
      </c>
      <c r="N12" s="39">
        <v>5</v>
      </c>
      <c r="O12" s="40" t="s">
        <v>75</v>
      </c>
      <c r="P12" s="107"/>
    </row>
    <row r="13" spans="2:16" ht="15.95" customHeight="1">
      <c r="B13" s="32" t="s">
        <v>53</v>
      </c>
      <c r="C13" s="33" t="s">
        <v>42</v>
      </c>
      <c r="D13" s="34">
        <v>0.37</v>
      </c>
      <c r="E13" s="35">
        <v>0.38</v>
      </c>
      <c r="F13" s="35">
        <v>0.37</v>
      </c>
      <c r="G13" s="36">
        <v>0.37</v>
      </c>
      <c r="H13" s="36">
        <v>0.38</v>
      </c>
      <c r="I13" s="36">
        <v>0.37</v>
      </c>
      <c r="J13" s="37">
        <v>2.7027027027026973</v>
      </c>
      <c r="K13" s="38">
        <v>139</v>
      </c>
      <c r="L13" s="38">
        <v>986822977</v>
      </c>
      <c r="M13" s="38">
        <v>368867797.86000001</v>
      </c>
      <c r="N13" s="39">
        <v>5</v>
      </c>
      <c r="O13" s="40" t="s">
        <v>43</v>
      </c>
    </row>
    <row r="14" spans="2:16" ht="15.95" customHeight="1">
      <c r="B14" s="32" t="s">
        <v>54</v>
      </c>
      <c r="C14" s="33" t="s">
        <v>39</v>
      </c>
      <c r="D14" s="34">
        <v>0.14000000000000001</v>
      </c>
      <c r="E14" s="35">
        <v>0.14000000000000001</v>
      </c>
      <c r="F14" s="35">
        <v>0.14000000000000001</v>
      </c>
      <c r="G14" s="36">
        <v>0.14000000000000001</v>
      </c>
      <c r="H14" s="36">
        <v>0.14000000000000001</v>
      </c>
      <c r="I14" s="36">
        <v>0.14000000000000001</v>
      </c>
      <c r="J14" s="37">
        <v>0</v>
      </c>
      <c r="K14" s="38">
        <v>16</v>
      </c>
      <c r="L14" s="38">
        <v>27120736</v>
      </c>
      <c r="M14" s="38">
        <v>3796903.04</v>
      </c>
      <c r="N14" s="39">
        <v>4</v>
      </c>
      <c r="O14" s="40" t="s">
        <v>40</v>
      </c>
    </row>
    <row r="15" spans="2:16" ht="15.95" customHeight="1">
      <c r="B15" s="32" t="s">
        <v>417</v>
      </c>
      <c r="C15" s="33" t="s">
        <v>220</v>
      </c>
      <c r="D15" s="34">
        <v>0.17</v>
      </c>
      <c r="E15" s="35">
        <v>0.17</v>
      </c>
      <c r="F15" s="35">
        <v>0.17</v>
      </c>
      <c r="G15" s="36">
        <v>0.17</v>
      </c>
      <c r="H15" s="36">
        <v>0.17</v>
      </c>
      <c r="I15" s="36">
        <v>0.17</v>
      </c>
      <c r="J15" s="37">
        <v>0</v>
      </c>
      <c r="K15" s="38">
        <v>1</v>
      </c>
      <c r="L15" s="38">
        <v>4847</v>
      </c>
      <c r="M15" s="38">
        <v>823.99</v>
      </c>
      <c r="N15" s="39">
        <v>1</v>
      </c>
      <c r="O15" s="40" t="s">
        <v>223</v>
      </c>
    </row>
    <row r="16" spans="2:16" ht="15.95" customHeight="1">
      <c r="B16" s="32" t="s">
        <v>401</v>
      </c>
      <c r="C16" s="33" t="s">
        <v>123</v>
      </c>
      <c r="D16" s="34">
        <v>0.25</v>
      </c>
      <c r="E16" s="35">
        <v>0.25</v>
      </c>
      <c r="F16" s="35">
        <v>0.24</v>
      </c>
      <c r="G16" s="36">
        <v>0.24</v>
      </c>
      <c r="H16" s="36">
        <v>0.24</v>
      </c>
      <c r="I16" s="36">
        <v>0.25</v>
      </c>
      <c r="J16" s="37">
        <v>-4.0000000000000036</v>
      </c>
      <c r="K16" s="38">
        <v>35</v>
      </c>
      <c r="L16" s="38">
        <v>65559985</v>
      </c>
      <c r="M16" s="38">
        <v>15738054.83</v>
      </c>
      <c r="N16" s="39">
        <v>5</v>
      </c>
      <c r="O16" s="40" t="s">
        <v>128</v>
      </c>
    </row>
    <row r="17" spans="1:15" ht="15.95" customHeight="1">
      <c r="B17" s="32" t="s">
        <v>38</v>
      </c>
      <c r="C17" s="33" t="s">
        <v>37</v>
      </c>
      <c r="D17" s="34">
        <v>1.74</v>
      </c>
      <c r="E17" s="35">
        <v>1.74</v>
      </c>
      <c r="F17" s="35">
        <v>1.67</v>
      </c>
      <c r="G17" s="36">
        <v>1.71</v>
      </c>
      <c r="H17" s="36">
        <v>1.74</v>
      </c>
      <c r="I17" s="36">
        <v>1.74</v>
      </c>
      <c r="J17" s="37">
        <v>0</v>
      </c>
      <c r="K17" s="38">
        <v>1058</v>
      </c>
      <c r="L17" s="38">
        <v>813195056</v>
      </c>
      <c r="M17" s="38">
        <v>1393794238.3699999</v>
      </c>
      <c r="N17" s="39">
        <v>5</v>
      </c>
      <c r="O17" s="40" t="s">
        <v>55</v>
      </c>
    </row>
    <row r="18" spans="1:15" ht="15.95" customHeight="1">
      <c r="B18" s="32" t="s">
        <v>393</v>
      </c>
      <c r="C18" s="33" t="s">
        <v>147</v>
      </c>
      <c r="D18" s="34">
        <v>0.05</v>
      </c>
      <c r="E18" s="34">
        <v>0.05</v>
      </c>
      <c r="F18" s="34">
        <v>0.05</v>
      </c>
      <c r="G18" s="36">
        <v>0.05</v>
      </c>
      <c r="H18" s="36">
        <v>0.05</v>
      </c>
      <c r="I18" s="36">
        <v>0.05</v>
      </c>
      <c r="J18" s="37">
        <v>0</v>
      </c>
      <c r="K18" s="38">
        <v>35</v>
      </c>
      <c r="L18" s="38">
        <v>116596152</v>
      </c>
      <c r="M18" s="38">
        <v>5829807.6000000006</v>
      </c>
      <c r="N18" s="39">
        <v>5</v>
      </c>
      <c r="O18" s="40" t="s">
        <v>241</v>
      </c>
    </row>
    <row r="19" spans="1:15" ht="15.95" customHeight="1">
      <c r="B19" s="32" t="s">
        <v>242</v>
      </c>
      <c r="C19" s="33" t="s">
        <v>243</v>
      </c>
      <c r="D19" s="34">
        <v>0.25</v>
      </c>
      <c r="E19" s="35">
        <v>0.25</v>
      </c>
      <c r="F19" s="35">
        <v>0.25</v>
      </c>
      <c r="G19" s="36">
        <v>0.25</v>
      </c>
      <c r="H19" s="36">
        <v>0.25</v>
      </c>
      <c r="I19" s="36">
        <v>0.25</v>
      </c>
      <c r="J19" s="37">
        <v>0</v>
      </c>
      <c r="K19" s="38">
        <v>12</v>
      </c>
      <c r="L19" s="38">
        <v>3988545</v>
      </c>
      <c r="M19" s="38">
        <v>997136.25</v>
      </c>
      <c r="N19" s="39">
        <v>4</v>
      </c>
      <c r="O19" s="40" t="s">
        <v>244</v>
      </c>
    </row>
    <row r="20" spans="1:15" ht="15.95" customHeight="1">
      <c r="B20" s="32" t="s">
        <v>415</v>
      </c>
      <c r="C20" s="33" t="s">
        <v>182</v>
      </c>
      <c r="D20" s="34">
        <v>0.94</v>
      </c>
      <c r="E20" s="35">
        <v>0.96</v>
      </c>
      <c r="F20" s="35">
        <v>0.94</v>
      </c>
      <c r="G20" s="36">
        <v>0.95</v>
      </c>
      <c r="H20" s="36">
        <v>0.96</v>
      </c>
      <c r="I20" s="36">
        <v>0.91</v>
      </c>
      <c r="J20" s="37">
        <v>5.4945054945054972</v>
      </c>
      <c r="K20" s="38">
        <v>3</v>
      </c>
      <c r="L20" s="38">
        <v>201274</v>
      </c>
      <c r="M20" s="38">
        <v>191197.56</v>
      </c>
      <c r="N20" s="39">
        <v>2</v>
      </c>
      <c r="O20" s="40" t="s">
        <v>196</v>
      </c>
    </row>
    <row r="21" spans="1:15" ht="15.95" customHeight="1">
      <c r="B21" s="32" t="s">
        <v>199</v>
      </c>
      <c r="C21" s="33" t="s">
        <v>198</v>
      </c>
      <c r="D21" s="34">
        <v>0.67</v>
      </c>
      <c r="E21" s="35">
        <v>0.67</v>
      </c>
      <c r="F21" s="35">
        <v>0.67</v>
      </c>
      <c r="G21" s="36">
        <v>0.67</v>
      </c>
      <c r="H21" s="36">
        <v>0.67</v>
      </c>
      <c r="I21" s="36">
        <v>0.67</v>
      </c>
      <c r="J21" s="37">
        <v>0</v>
      </c>
      <c r="K21" s="38">
        <v>11</v>
      </c>
      <c r="L21" s="38">
        <v>491033</v>
      </c>
      <c r="M21" s="38">
        <v>328992.11</v>
      </c>
      <c r="N21" s="39">
        <v>4</v>
      </c>
      <c r="O21" s="40" t="s">
        <v>283</v>
      </c>
    </row>
    <row r="22" spans="1:15" ht="15.95" customHeight="1">
      <c r="B22" s="32" t="s">
        <v>248</v>
      </c>
      <c r="C22" s="33" t="s">
        <v>106</v>
      </c>
      <c r="D22" s="34">
        <v>0.6</v>
      </c>
      <c r="E22" s="35">
        <v>0.6</v>
      </c>
      <c r="F22" s="35">
        <v>0.59</v>
      </c>
      <c r="G22" s="36">
        <v>0.6</v>
      </c>
      <c r="H22" s="36">
        <v>0.59</v>
      </c>
      <c r="I22" s="36">
        <v>0.6</v>
      </c>
      <c r="J22" s="37">
        <v>-1.6666666666666718</v>
      </c>
      <c r="K22" s="38">
        <v>23</v>
      </c>
      <c r="L22" s="38">
        <v>18469314</v>
      </c>
      <c r="M22" s="38">
        <v>11017558.819999998</v>
      </c>
      <c r="N22" s="39">
        <v>4</v>
      </c>
      <c r="O22" s="40" t="s">
        <v>107</v>
      </c>
    </row>
    <row r="23" spans="1:15" ht="15.95" customHeight="1">
      <c r="B23" s="32" t="s">
        <v>411</v>
      </c>
      <c r="C23" s="33" t="s">
        <v>246</v>
      </c>
      <c r="D23" s="34">
        <v>0.31</v>
      </c>
      <c r="E23" s="35">
        <v>0.31</v>
      </c>
      <c r="F23" s="35">
        <v>0.31</v>
      </c>
      <c r="G23" s="36">
        <v>0.31</v>
      </c>
      <c r="H23" s="36">
        <v>0.31</v>
      </c>
      <c r="I23" s="36">
        <v>0.31</v>
      </c>
      <c r="J23" s="37">
        <v>0</v>
      </c>
      <c r="K23" s="38">
        <v>3</v>
      </c>
      <c r="L23" s="38">
        <v>70543</v>
      </c>
      <c r="M23" s="38">
        <v>21868.329999999998</v>
      </c>
      <c r="N23" s="39">
        <v>2</v>
      </c>
      <c r="O23" s="40" t="s">
        <v>247</v>
      </c>
    </row>
    <row r="24" spans="1:15" ht="15.95" customHeight="1">
      <c r="B24" s="32" t="s">
        <v>190</v>
      </c>
      <c r="C24" s="33" t="s">
        <v>189</v>
      </c>
      <c r="D24" s="34">
        <v>0.1</v>
      </c>
      <c r="E24" s="35">
        <v>0.1</v>
      </c>
      <c r="F24" s="35">
        <v>0.1</v>
      </c>
      <c r="G24" s="36">
        <v>0.1</v>
      </c>
      <c r="H24" s="36">
        <v>0.1</v>
      </c>
      <c r="I24" s="36">
        <v>0.1</v>
      </c>
      <c r="J24" s="37">
        <v>0</v>
      </c>
      <c r="K24" s="38">
        <v>6</v>
      </c>
      <c r="L24" s="38">
        <v>1191362</v>
      </c>
      <c r="M24" s="38">
        <v>119136.2</v>
      </c>
      <c r="N24" s="39">
        <v>4</v>
      </c>
      <c r="O24" s="40" t="s">
        <v>249</v>
      </c>
    </row>
    <row r="25" spans="1:15" ht="15.95" customHeight="1">
      <c r="B25" s="56" t="s">
        <v>409</v>
      </c>
      <c r="C25" s="56" t="s">
        <v>152</v>
      </c>
      <c r="D25" s="66">
        <v>0.2</v>
      </c>
      <c r="E25" s="66">
        <v>0.2</v>
      </c>
      <c r="F25" s="66">
        <v>0.2</v>
      </c>
      <c r="G25" s="66">
        <v>0.2</v>
      </c>
      <c r="H25" s="66">
        <v>0.2</v>
      </c>
      <c r="I25" s="66">
        <v>0.2</v>
      </c>
      <c r="J25" s="67">
        <v>0</v>
      </c>
      <c r="K25" s="68">
        <v>5</v>
      </c>
      <c r="L25" s="68">
        <v>1295724</v>
      </c>
      <c r="M25" s="68">
        <v>259144.8</v>
      </c>
      <c r="N25" s="69">
        <v>2</v>
      </c>
      <c r="O25" s="12" t="s">
        <v>153</v>
      </c>
    </row>
    <row r="26" spans="1:15" ht="15.95" customHeight="1">
      <c r="B26" s="56" t="s">
        <v>273</v>
      </c>
      <c r="C26" s="56" t="s">
        <v>207</v>
      </c>
      <c r="D26" s="66">
        <v>0.11</v>
      </c>
      <c r="E26" s="66">
        <v>0.11</v>
      </c>
      <c r="F26" s="66">
        <v>0.11</v>
      </c>
      <c r="G26" s="66">
        <v>0.11</v>
      </c>
      <c r="H26" s="66">
        <v>0.11</v>
      </c>
      <c r="I26" s="66">
        <v>0.11</v>
      </c>
      <c r="J26" s="67">
        <v>0</v>
      </c>
      <c r="K26" s="68">
        <v>8</v>
      </c>
      <c r="L26" s="68">
        <v>800000</v>
      </c>
      <c r="M26" s="68">
        <v>88000</v>
      </c>
      <c r="N26" s="69">
        <v>1</v>
      </c>
      <c r="O26" s="12" t="s">
        <v>208</v>
      </c>
    </row>
    <row r="27" spans="1:15" ht="13.5" customHeight="1">
      <c r="B27" s="139" t="s">
        <v>376</v>
      </c>
      <c r="C27" s="140"/>
      <c r="D27" s="139"/>
      <c r="E27" s="141"/>
      <c r="F27" s="141"/>
      <c r="G27" s="141"/>
      <c r="H27" s="141"/>
      <c r="I27" s="141"/>
      <c r="J27" s="140"/>
      <c r="K27" s="42">
        <f>SUM(K5:K26)</f>
        <v>2878</v>
      </c>
      <c r="L27" s="43">
        <f>SUM(L5:L26)</f>
        <v>3206986064</v>
      </c>
      <c r="M27" s="43">
        <f>SUM(M5:M26)</f>
        <v>3378668135.2299995</v>
      </c>
      <c r="N27" s="43">
        <v>5</v>
      </c>
      <c r="O27" s="41" t="s">
        <v>14</v>
      </c>
    </row>
    <row r="28" spans="1:15" ht="18.75" customHeight="1">
      <c r="B28" s="45" t="s">
        <v>27</v>
      </c>
      <c r="C28" s="132"/>
      <c r="D28" s="132" t="s">
        <v>95</v>
      </c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</row>
    <row r="29" spans="1:15" ht="15.95" customHeight="1">
      <c r="A29" s="4">
        <v>2</v>
      </c>
      <c r="B29" s="32" t="s">
        <v>382</v>
      </c>
      <c r="C29" s="49" t="s">
        <v>32</v>
      </c>
      <c r="D29" s="46">
        <v>15.86</v>
      </c>
      <c r="E29" s="46">
        <v>16.5</v>
      </c>
      <c r="F29" s="46">
        <v>15.6</v>
      </c>
      <c r="G29" s="36">
        <v>16.07</v>
      </c>
      <c r="H29" s="46">
        <v>16.3</v>
      </c>
      <c r="I29" s="46">
        <v>15.86</v>
      </c>
      <c r="J29" s="37">
        <v>2.774274905422458</v>
      </c>
      <c r="K29" s="38">
        <v>702</v>
      </c>
      <c r="L29" s="38">
        <v>41182597</v>
      </c>
      <c r="M29" s="38">
        <v>661624476.03999996</v>
      </c>
      <c r="N29" s="39">
        <v>5</v>
      </c>
      <c r="O29" s="40" t="s">
        <v>33</v>
      </c>
    </row>
    <row r="30" spans="1:15" ht="15.95" customHeight="1">
      <c r="B30" s="32" t="s">
        <v>112</v>
      </c>
      <c r="C30" s="49" t="s">
        <v>113</v>
      </c>
      <c r="D30" s="46">
        <v>3.61</v>
      </c>
      <c r="E30" s="46">
        <v>3.79</v>
      </c>
      <c r="F30" s="46">
        <v>3.56</v>
      </c>
      <c r="G30" s="36">
        <v>3.67</v>
      </c>
      <c r="H30" s="46">
        <v>3.65</v>
      </c>
      <c r="I30" s="46">
        <v>3.61</v>
      </c>
      <c r="J30" s="37">
        <v>1.1080332409972415</v>
      </c>
      <c r="K30" s="38">
        <v>55</v>
      </c>
      <c r="L30" s="38">
        <v>2029824</v>
      </c>
      <c r="M30" s="38">
        <v>7448734.5599999996</v>
      </c>
      <c r="N30" s="39">
        <v>5</v>
      </c>
      <c r="O30" s="40" t="s">
        <v>300</v>
      </c>
    </row>
    <row r="31" spans="1:15" ht="15.95" customHeight="1">
      <c r="B31" s="131" t="s">
        <v>93</v>
      </c>
      <c r="C31" s="131"/>
      <c r="D31" s="131"/>
      <c r="E31" s="131"/>
      <c r="F31" s="131"/>
      <c r="G31" s="131"/>
      <c r="H31" s="131"/>
      <c r="I31" s="131"/>
      <c r="J31" s="131"/>
      <c r="K31" s="42">
        <f>SUM(K29:K30)</f>
        <v>757</v>
      </c>
      <c r="L31" s="43">
        <f>SUM(L29:L30)</f>
        <v>43212421</v>
      </c>
      <c r="M31" s="43">
        <f>SUM(M29:M30)</f>
        <v>669073210.5999999</v>
      </c>
      <c r="N31" s="43">
        <v>5</v>
      </c>
      <c r="O31" s="41" t="s">
        <v>14</v>
      </c>
    </row>
    <row r="32" spans="1:15" ht="15.95" customHeight="1">
      <c r="B32" s="45" t="s">
        <v>114</v>
      </c>
      <c r="C32" s="132"/>
      <c r="D32" s="132" t="s">
        <v>116</v>
      </c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2:15" ht="15.95" customHeight="1">
      <c r="B33" s="32" t="s">
        <v>380</v>
      </c>
      <c r="C33" s="49" t="s">
        <v>162</v>
      </c>
      <c r="D33" s="46">
        <v>0.9</v>
      </c>
      <c r="E33" s="46">
        <v>0.93</v>
      </c>
      <c r="F33" s="46">
        <v>0.9</v>
      </c>
      <c r="G33" s="36">
        <v>0.91</v>
      </c>
      <c r="H33" s="46">
        <v>0.91</v>
      </c>
      <c r="I33" s="46">
        <v>0.9</v>
      </c>
      <c r="J33" s="37">
        <v>1.1111111111111072</v>
      </c>
      <c r="K33" s="38">
        <v>20</v>
      </c>
      <c r="L33" s="38">
        <v>1595303</v>
      </c>
      <c r="M33" s="38">
        <v>1452431.87</v>
      </c>
      <c r="N33" s="39">
        <v>5</v>
      </c>
      <c r="O33" s="40" t="s">
        <v>163</v>
      </c>
    </row>
    <row r="34" spans="2:15" ht="15.95" customHeight="1">
      <c r="B34" s="32" t="s">
        <v>406</v>
      </c>
      <c r="C34" s="49" t="s">
        <v>148</v>
      </c>
      <c r="D34" s="46">
        <v>0.76</v>
      </c>
      <c r="E34" s="46">
        <v>0.76</v>
      </c>
      <c r="F34" s="46">
        <v>0.73</v>
      </c>
      <c r="G34" s="36">
        <v>0.73</v>
      </c>
      <c r="H34" s="46">
        <v>0.73</v>
      </c>
      <c r="I34" s="46">
        <v>0.77</v>
      </c>
      <c r="J34" s="37">
        <v>-5.1948051948051965</v>
      </c>
      <c r="K34" s="38">
        <v>3</v>
      </c>
      <c r="L34" s="38">
        <v>3626307</v>
      </c>
      <c r="M34" s="38">
        <v>2647243.3199999998</v>
      </c>
      <c r="N34" s="39">
        <v>2</v>
      </c>
      <c r="O34" s="40" t="s">
        <v>149</v>
      </c>
    </row>
    <row r="35" spans="2:15" ht="15.95" customHeight="1">
      <c r="B35" s="32" t="s">
        <v>397</v>
      </c>
      <c r="C35" s="49" t="s">
        <v>206</v>
      </c>
      <c r="D35" s="46">
        <v>0.43</v>
      </c>
      <c r="E35" s="46">
        <v>0.43</v>
      </c>
      <c r="F35" s="46">
        <v>0.43</v>
      </c>
      <c r="G35" s="36">
        <v>0.43</v>
      </c>
      <c r="H35" s="46">
        <v>0.43</v>
      </c>
      <c r="I35" s="46">
        <v>0.43</v>
      </c>
      <c r="J35" s="37">
        <v>0</v>
      </c>
      <c r="K35" s="38">
        <v>1</v>
      </c>
      <c r="L35" s="38">
        <v>9302</v>
      </c>
      <c r="M35" s="38">
        <v>3999.86</v>
      </c>
      <c r="N35" s="39">
        <v>1</v>
      </c>
      <c r="O35" s="40" t="s">
        <v>210</v>
      </c>
    </row>
    <row r="36" spans="2:15" ht="15.95" customHeight="1">
      <c r="B36" s="32" t="s">
        <v>306</v>
      </c>
      <c r="C36" s="49" t="s">
        <v>307</v>
      </c>
      <c r="D36" s="46">
        <v>5.34</v>
      </c>
      <c r="E36" s="46">
        <v>5.34</v>
      </c>
      <c r="F36" s="46">
        <v>4.5999999999999996</v>
      </c>
      <c r="G36" s="36">
        <v>4.5999999999999996</v>
      </c>
      <c r="H36" s="46">
        <v>4.5999999999999996</v>
      </c>
      <c r="I36" s="46">
        <v>5.51</v>
      </c>
      <c r="J36" s="37">
        <v>-16.515426497277687</v>
      </c>
      <c r="K36" s="38">
        <v>38</v>
      </c>
      <c r="L36" s="38">
        <v>203657</v>
      </c>
      <c r="M36" s="38">
        <v>991662.25</v>
      </c>
      <c r="N36" s="39">
        <v>5</v>
      </c>
      <c r="O36" s="40" t="s">
        <v>308</v>
      </c>
    </row>
    <row r="37" spans="2:15" ht="15.75" customHeight="1">
      <c r="B37" s="131" t="s">
        <v>115</v>
      </c>
      <c r="C37" s="131"/>
      <c r="D37" s="131"/>
      <c r="E37" s="131"/>
      <c r="F37" s="131"/>
      <c r="G37" s="131"/>
      <c r="H37" s="131"/>
      <c r="I37" s="131"/>
      <c r="J37" s="131"/>
      <c r="K37" s="42">
        <f>SUM(K33:K36)</f>
        <v>62</v>
      </c>
      <c r="L37" s="43">
        <f>SUM(L33:L36)</f>
        <v>5434569</v>
      </c>
      <c r="M37" s="43">
        <f>SUM(M33:M36)</f>
        <v>5095337.3</v>
      </c>
      <c r="N37" s="43">
        <v>5</v>
      </c>
      <c r="O37" s="41" t="s">
        <v>14</v>
      </c>
    </row>
    <row r="38" spans="2:15" ht="15.75" customHeight="1">
      <c r="B38" s="80" t="s">
        <v>164</v>
      </c>
      <c r="C38" s="135" t="s">
        <v>168</v>
      </c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</row>
    <row r="39" spans="2:15" ht="15.75" customHeight="1">
      <c r="B39" s="56" t="s">
        <v>309</v>
      </c>
      <c r="C39" s="56" t="s">
        <v>310</v>
      </c>
      <c r="D39" s="66">
        <v>0.69</v>
      </c>
      <c r="E39" s="66">
        <v>0.69</v>
      </c>
      <c r="F39" s="66">
        <v>0.69</v>
      </c>
      <c r="G39" s="66">
        <v>0.69</v>
      </c>
      <c r="H39" s="66">
        <v>0.69</v>
      </c>
      <c r="I39" s="66">
        <v>0.67</v>
      </c>
      <c r="J39" s="67">
        <v>2.9850746268656581</v>
      </c>
      <c r="K39" s="68">
        <v>3</v>
      </c>
      <c r="L39" s="68">
        <v>712532</v>
      </c>
      <c r="M39" s="68">
        <v>491647.08</v>
      </c>
      <c r="N39" s="69">
        <v>2</v>
      </c>
      <c r="O39" s="12" t="s">
        <v>311</v>
      </c>
    </row>
    <row r="40" spans="2:15" ht="13.5" customHeight="1">
      <c r="B40" s="136" t="s">
        <v>414</v>
      </c>
      <c r="C40" s="136"/>
      <c r="D40" s="137"/>
      <c r="E40" s="137"/>
      <c r="F40" s="137"/>
      <c r="G40" s="137"/>
      <c r="H40" s="137"/>
      <c r="I40" s="137"/>
      <c r="J40" s="137"/>
      <c r="K40" s="71">
        <f>K39</f>
        <v>3</v>
      </c>
      <c r="L40" s="71">
        <f t="shared" ref="L40:M40" si="0">L39</f>
        <v>712532</v>
      </c>
      <c r="M40" s="71">
        <f t="shared" si="0"/>
        <v>491647.08</v>
      </c>
      <c r="N40" s="70">
        <v>2</v>
      </c>
      <c r="O40" s="72" t="s">
        <v>14</v>
      </c>
    </row>
    <row r="41" spans="2:15" ht="30.75" customHeight="1">
      <c r="K41" s="4"/>
      <c r="L41" s="4"/>
      <c r="M41" s="4"/>
      <c r="N41" s="4"/>
    </row>
    <row r="42" spans="2:15" ht="26.25" customHeight="1">
      <c r="B42" s="102" t="s">
        <v>4</v>
      </c>
      <c r="C42" s="103"/>
      <c r="D42" s="103"/>
      <c r="E42" s="130" t="s">
        <v>419</v>
      </c>
      <c r="F42" s="130"/>
      <c r="G42" s="130"/>
      <c r="H42" s="130"/>
      <c r="I42" s="130"/>
      <c r="J42" s="130"/>
      <c r="K42" s="130"/>
      <c r="L42" s="130"/>
      <c r="M42" s="130"/>
      <c r="N42" s="130"/>
      <c r="O42" s="44"/>
    </row>
    <row r="43" spans="2:15" ht="22.5" customHeight="1">
      <c r="B43" s="133" t="s">
        <v>5</v>
      </c>
      <c r="C43" s="134"/>
      <c r="D43" s="134"/>
      <c r="E43" s="134"/>
      <c r="F43" s="130" t="s">
        <v>420</v>
      </c>
      <c r="G43" s="130"/>
      <c r="H43" s="130"/>
      <c r="I43" s="130"/>
      <c r="J43" s="130"/>
      <c r="K43" s="130"/>
      <c r="L43" s="130"/>
      <c r="M43" s="130"/>
      <c r="N43" s="130"/>
      <c r="O43" s="25"/>
    </row>
    <row r="44" spans="2:15" ht="69.75" customHeight="1">
      <c r="B44" s="26" t="s">
        <v>0</v>
      </c>
      <c r="C44" s="27" t="s">
        <v>6</v>
      </c>
      <c r="D44" s="27" t="s">
        <v>7</v>
      </c>
      <c r="E44" s="27" t="s">
        <v>8</v>
      </c>
      <c r="F44" s="27" t="s">
        <v>9</v>
      </c>
      <c r="G44" s="27" t="s">
        <v>22</v>
      </c>
      <c r="H44" s="27" t="s">
        <v>2</v>
      </c>
      <c r="I44" s="27" t="s">
        <v>23</v>
      </c>
      <c r="J44" s="28" t="s">
        <v>10</v>
      </c>
      <c r="K44" s="29" t="s">
        <v>97</v>
      </c>
      <c r="L44" s="27" t="s">
        <v>64</v>
      </c>
      <c r="M44" s="27" t="s">
        <v>65</v>
      </c>
      <c r="N44" s="27" t="s">
        <v>11</v>
      </c>
      <c r="O44" s="30" t="s">
        <v>1</v>
      </c>
    </row>
    <row r="45" spans="2:15" ht="18.95" customHeight="1">
      <c r="B45" s="45" t="s">
        <v>28</v>
      </c>
      <c r="C45" s="132"/>
      <c r="D45" s="132" t="s">
        <v>31</v>
      </c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</row>
    <row r="46" spans="2:15" ht="18.95" customHeight="1">
      <c r="B46" s="32" t="s">
        <v>389</v>
      </c>
      <c r="C46" s="33" t="s">
        <v>143</v>
      </c>
      <c r="D46" s="34">
        <v>4.3</v>
      </c>
      <c r="E46" s="35">
        <v>4.3099999999999996</v>
      </c>
      <c r="F46" s="35">
        <v>4.28</v>
      </c>
      <c r="G46" s="36">
        <v>4.3</v>
      </c>
      <c r="H46" s="36">
        <v>4.3</v>
      </c>
      <c r="I46" s="36">
        <v>4.3</v>
      </c>
      <c r="J46" s="37">
        <v>0</v>
      </c>
      <c r="K46" s="38">
        <v>107</v>
      </c>
      <c r="L46" s="38">
        <v>15155259</v>
      </c>
      <c r="M46" s="38">
        <v>65162136.129999995</v>
      </c>
      <c r="N46" s="39">
        <v>5</v>
      </c>
      <c r="O46" s="40" t="s">
        <v>144</v>
      </c>
    </row>
    <row r="47" spans="2:15" ht="18.95" customHeight="1">
      <c r="B47" s="32" t="s">
        <v>395</v>
      </c>
      <c r="C47" s="33" t="s">
        <v>211</v>
      </c>
      <c r="D47" s="34">
        <v>6.89</v>
      </c>
      <c r="E47" s="35">
        <v>7.23</v>
      </c>
      <c r="F47" s="35">
        <v>6.89</v>
      </c>
      <c r="G47" s="36">
        <v>7.14</v>
      </c>
      <c r="H47" s="36">
        <v>7</v>
      </c>
      <c r="I47" s="36">
        <v>6.89</v>
      </c>
      <c r="J47" s="37">
        <v>1.59651669085632</v>
      </c>
      <c r="K47" s="38">
        <v>11</v>
      </c>
      <c r="L47" s="38">
        <v>366643</v>
      </c>
      <c r="M47" s="38">
        <v>2617926.85</v>
      </c>
      <c r="N47" s="39">
        <v>5</v>
      </c>
      <c r="O47" s="40" t="s">
        <v>217</v>
      </c>
    </row>
    <row r="48" spans="2:15" ht="18.95" customHeight="1">
      <c r="B48" s="32" t="s">
        <v>67</v>
      </c>
      <c r="C48" s="33" t="s">
        <v>68</v>
      </c>
      <c r="D48" s="34">
        <v>3.29</v>
      </c>
      <c r="E48" s="35">
        <v>3.35</v>
      </c>
      <c r="F48" s="35">
        <v>3.2</v>
      </c>
      <c r="G48" s="36">
        <v>3.27</v>
      </c>
      <c r="H48" s="36">
        <v>3.26</v>
      </c>
      <c r="I48" s="36">
        <v>3.28</v>
      </c>
      <c r="J48" s="37">
        <v>-0.60975609756097615</v>
      </c>
      <c r="K48" s="38">
        <v>154</v>
      </c>
      <c r="L48" s="38">
        <v>12797881</v>
      </c>
      <c r="M48" s="38">
        <v>41798522.689999998</v>
      </c>
      <c r="N48" s="39">
        <v>5</v>
      </c>
      <c r="O48" s="40" t="s">
        <v>69</v>
      </c>
    </row>
    <row r="49" spans="2:15" ht="18.95" customHeight="1">
      <c r="B49" s="32" t="s">
        <v>402</v>
      </c>
      <c r="C49" s="33" t="s">
        <v>177</v>
      </c>
      <c r="D49" s="34">
        <v>0.71</v>
      </c>
      <c r="E49" s="35">
        <v>0.71</v>
      </c>
      <c r="F49" s="35">
        <v>0.71</v>
      </c>
      <c r="G49" s="36">
        <v>0.71</v>
      </c>
      <c r="H49" s="36">
        <v>0.71</v>
      </c>
      <c r="I49" s="36">
        <v>0.71</v>
      </c>
      <c r="J49" s="37">
        <v>0</v>
      </c>
      <c r="K49" s="38">
        <v>3</v>
      </c>
      <c r="L49" s="38">
        <v>157000</v>
      </c>
      <c r="M49" s="38">
        <v>111470</v>
      </c>
      <c r="N49" s="39">
        <v>3</v>
      </c>
      <c r="O49" s="40" t="s">
        <v>179</v>
      </c>
    </row>
    <row r="50" spans="2:15" ht="18.95" customHeight="1">
      <c r="B50" s="32" t="s">
        <v>70</v>
      </c>
      <c r="C50" s="33" t="s">
        <v>71</v>
      </c>
      <c r="D50" s="34">
        <v>23.4</v>
      </c>
      <c r="E50" s="35">
        <v>23.5</v>
      </c>
      <c r="F50" s="35">
        <v>23.01</v>
      </c>
      <c r="G50" s="36">
        <v>23.39</v>
      </c>
      <c r="H50" s="36">
        <v>23.25</v>
      </c>
      <c r="I50" s="36">
        <v>23.7</v>
      </c>
      <c r="J50" s="37">
        <v>-1.8987341772151889</v>
      </c>
      <c r="K50" s="38">
        <v>61</v>
      </c>
      <c r="L50" s="38">
        <v>2563940</v>
      </c>
      <c r="M50" s="38">
        <v>59965969.420000002</v>
      </c>
      <c r="N50" s="39">
        <v>5</v>
      </c>
      <c r="O50" s="40" t="s">
        <v>72</v>
      </c>
    </row>
    <row r="51" spans="2:15" ht="18.95" customHeight="1">
      <c r="B51" s="32" t="s">
        <v>405</v>
      </c>
      <c r="C51" s="33" t="s">
        <v>118</v>
      </c>
      <c r="D51" s="34">
        <v>0.63</v>
      </c>
      <c r="E51" s="35">
        <v>0.63</v>
      </c>
      <c r="F51" s="35">
        <v>0.63</v>
      </c>
      <c r="G51" s="36">
        <v>0.63</v>
      </c>
      <c r="H51" s="36">
        <v>0.63</v>
      </c>
      <c r="I51" s="36">
        <v>0.63</v>
      </c>
      <c r="J51" s="37">
        <v>0</v>
      </c>
      <c r="K51" s="38">
        <v>2</v>
      </c>
      <c r="L51" s="38">
        <v>25244</v>
      </c>
      <c r="M51" s="38">
        <v>15903.72</v>
      </c>
      <c r="N51" s="39">
        <v>1</v>
      </c>
      <c r="O51" s="40" t="s">
        <v>333</v>
      </c>
    </row>
    <row r="52" spans="2:15" ht="18.95" customHeight="1">
      <c r="B52" s="32" t="s">
        <v>386</v>
      </c>
      <c r="C52" s="33" t="s">
        <v>201</v>
      </c>
      <c r="D52" s="34">
        <v>1.85</v>
      </c>
      <c r="E52" s="35">
        <v>1.85</v>
      </c>
      <c r="F52" s="35">
        <v>1.8</v>
      </c>
      <c r="G52" s="36">
        <v>1.81</v>
      </c>
      <c r="H52" s="36">
        <v>1.81</v>
      </c>
      <c r="I52" s="36">
        <v>1.85</v>
      </c>
      <c r="J52" s="37">
        <v>-2.1621621621621623</v>
      </c>
      <c r="K52" s="38">
        <v>11</v>
      </c>
      <c r="L52" s="38">
        <v>1596386</v>
      </c>
      <c r="M52" s="38">
        <v>2921408.0200000005</v>
      </c>
      <c r="N52" s="39">
        <v>4</v>
      </c>
      <c r="O52" s="40" t="s">
        <v>202</v>
      </c>
    </row>
    <row r="53" spans="2:15" ht="18.95" customHeight="1">
      <c r="B53" s="32" t="s">
        <v>375</v>
      </c>
      <c r="C53" s="33" t="s">
        <v>178</v>
      </c>
      <c r="D53" s="34">
        <v>1.62</v>
      </c>
      <c r="E53" s="35">
        <v>1.71</v>
      </c>
      <c r="F53" s="35">
        <v>1.62</v>
      </c>
      <c r="G53" s="36">
        <v>1.7</v>
      </c>
      <c r="H53" s="36">
        <v>1.7</v>
      </c>
      <c r="I53" s="36">
        <v>1.62</v>
      </c>
      <c r="J53" s="37">
        <v>4.9382716049382713</v>
      </c>
      <c r="K53" s="38">
        <v>13</v>
      </c>
      <c r="L53" s="38">
        <v>459574</v>
      </c>
      <c r="M53" s="38">
        <v>781074.67999999993</v>
      </c>
      <c r="N53" s="39">
        <v>4</v>
      </c>
      <c r="O53" s="40" t="s">
        <v>180</v>
      </c>
    </row>
    <row r="54" spans="2:15" ht="18.95" customHeight="1">
      <c r="B54" s="32" t="s">
        <v>400</v>
      </c>
      <c r="C54" s="33" t="s">
        <v>214</v>
      </c>
      <c r="D54" s="34">
        <v>1.01</v>
      </c>
      <c r="E54" s="35">
        <v>1.06</v>
      </c>
      <c r="F54" s="35">
        <v>1</v>
      </c>
      <c r="G54" s="36">
        <v>1.01</v>
      </c>
      <c r="H54" s="36">
        <v>1.06</v>
      </c>
      <c r="I54" s="36">
        <v>1.01</v>
      </c>
      <c r="J54" s="37">
        <v>4.9504950495049549</v>
      </c>
      <c r="K54" s="38">
        <v>32</v>
      </c>
      <c r="L54" s="38">
        <v>50096442</v>
      </c>
      <c r="M54" s="38">
        <v>50618101.789999999</v>
      </c>
      <c r="N54" s="39">
        <v>5</v>
      </c>
      <c r="O54" s="40" t="s">
        <v>215</v>
      </c>
    </row>
    <row r="55" spans="2:15" ht="15.75" customHeight="1">
      <c r="B55" s="131" t="s">
        <v>94</v>
      </c>
      <c r="C55" s="131"/>
      <c r="D55" s="131"/>
      <c r="E55" s="131"/>
      <c r="F55" s="131"/>
      <c r="G55" s="131"/>
      <c r="H55" s="131"/>
      <c r="I55" s="131"/>
      <c r="J55" s="131"/>
      <c r="K55" s="42">
        <f>SUM(K46:K54)</f>
        <v>394</v>
      </c>
      <c r="L55" s="43">
        <f>SUM(L46:L54)</f>
        <v>83218369</v>
      </c>
      <c r="M55" s="43">
        <f>SUM(M46:M54)</f>
        <v>223992513.29999998</v>
      </c>
      <c r="N55" s="43">
        <v>5</v>
      </c>
      <c r="O55" s="41" t="s">
        <v>14</v>
      </c>
    </row>
    <row r="56" spans="2:15" ht="15.75" customHeight="1">
      <c r="B56" s="45" t="s">
        <v>76</v>
      </c>
      <c r="C56" s="132" t="s">
        <v>30</v>
      </c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</row>
    <row r="57" spans="2:15" ht="18.95" customHeight="1">
      <c r="B57" s="32" t="s">
        <v>56</v>
      </c>
      <c r="C57" s="33" t="s">
        <v>57</v>
      </c>
      <c r="D57" s="34">
        <v>2.2200000000000002</v>
      </c>
      <c r="E57" s="34">
        <v>2.2200000000000002</v>
      </c>
      <c r="F57" s="35">
        <v>2.19</v>
      </c>
      <c r="G57" s="36">
        <v>2.2000000000000002</v>
      </c>
      <c r="H57" s="36">
        <v>2.2000000000000002</v>
      </c>
      <c r="I57" s="36">
        <v>2.2200000000000002</v>
      </c>
      <c r="J57" s="37">
        <v>-0.9009009009009028</v>
      </c>
      <c r="K57" s="38">
        <v>127</v>
      </c>
      <c r="L57" s="38">
        <v>131877941</v>
      </c>
      <c r="M57" s="38">
        <v>290062851.38</v>
      </c>
      <c r="N57" s="39">
        <v>5</v>
      </c>
      <c r="O57" s="40" t="s">
        <v>58</v>
      </c>
    </row>
    <row r="58" spans="2:15" ht="18.95" customHeight="1">
      <c r="B58" s="32" t="s">
        <v>156</v>
      </c>
      <c r="C58" s="33" t="s">
        <v>155</v>
      </c>
      <c r="D58" s="34">
        <v>5.45</v>
      </c>
      <c r="E58" s="34">
        <v>5.5</v>
      </c>
      <c r="F58" s="35">
        <v>5.45</v>
      </c>
      <c r="G58" s="36">
        <v>5.46</v>
      </c>
      <c r="H58" s="36">
        <v>5.5</v>
      </c>
      <c r="I58" s="36">
        <v>5.43</v>
      </c>
      <c r="J58" s="37">
        <v>1.2891344383057168</v>
      </c>
      <c r="K58" s="38">
        <v>10</v>
      </c>
      <c r="L58" s="38">
        <v>142725</v>
      </c>
      <c r="M58" s="38">
        <v>779368.85</v>
      </c>
      <c r="N58" s="39">
        <v>4</v>
      </c>
      <c r="O58" s="40" t="s">
        <v>157</v>
      </c>
    </row>
    <row r="59" spans="2:15" ht="18.95" customHeight="1">
      <c r="B59" s="32" t="s">
        <v>186</v>
      </c>
      <c r="C59" s="33" t="s">
        <v>184</v>
      </c>
      <c r="D59" s="34">
        <v>18.100000000000001</v>
      </c>
      <c r="E59" s="34">
        <v>18.5</v>
      </c>
      <c r="F59" s="35">
        <v>18</v>
      </c>
      <c r="G59" s="36">
        <v>18.010000000000002</v>
      </c>
      <c r="H59" s="36">
        <v>18.5</v>
      </c>
      <c r="I59" s="36">
        <v>18</v>
      </c>
      <c r="J59" s="37">
        <v>2.7777777777777679</v>
      </c>
      <c r="K59" s="38">
        <v>26</v>
      </c>
      <c r="L59" s="38">
        <v>1454912</v>
      </c>
      <c r="M59" s="38">
        <v>26199941.100000001</v>
      </c>
      <c r="N59" s="39">
        <v>5</v>
      </c>
      <c r="O59" s="40" t="s">
        <v>195</v>
      </c>
    </row>
    <row r="60" spans="2:15" ht="18.95" customHeight="1">
      <c r="B60" s="32" t="s">
        <v>59</v>
      </c>
      <c r="C60" s="33" t="s">
        <v>34</v>
      </c>
      <c r="D60" s="34">
        <v>5.96</v>
      </c>
      <c r="E60" s="34">
        <v>6.18</v>
      </c>
      <c r="F60" s="35">
        <v>5.91</v>
      </c>
      <c r="G60" s="36">
        <v>6.02</v>
      </c>
      <c r="H60" s="36">
        <v>6.18</v>
      </c>
      <c r="I60" s="36">
        <v>5.96</v>
      </c>
      <c r="J60" s="37">
        <v>3.691275167785224</v>
      </c>
      <c r="K60" s="38">
        <v>469</v>
      </c>
      <c r="L60" s="38">
        <v>69308962</v>
      </c>
      <c r="M60" s="38">
        <v>417505669.88999999</v>
      </c>
      <c r="N60" s="39">
        <v>5</v>
      </c>
      <c r="O60" s="40" t="s">
        <v>35</v>
      </c>
    </row>
    <row r="61" spans="2:15" ht="18.95" customHeight="1">
      <c r="B61" s="32" t="s">
        <v>60</v>
      </c>
      <c r="C61" s="33" t="s">
        <v>41</v>
      </c>
      <c r="D61" s="34">
        <v>2.4500000000000002</v>
      </c>
      <c r="E61" s="34">
        <v>2.4500000000000002</v>
      </c>
      <c r="F61" s="35">
        <v>2.4500000000000002</v>
      </c>
      <c r="G61" s="36">
        <v>2.4500000000000002</v>
      </c>
      <c r="H61" s="36">
        <v>2.4500000000000002</v>
      </c>
      <c r="I61" s="36">
        <v>2.4500000000000002</v>
      </c>
      <c r="J61" s="37">
        <v>0</v>
      </c>
      <c r="K61" s="38">
        <v>10</v>
      </c>
      <c r="L61" s="38">
        <v>45133</v>
      </c>
      <c r="M61" s="38">
        <v>110575.85</v>
      </c>
      <c r="N61" s="39">
        <v>3</v>
      </c>
      <c r="O61" s="40" t="s">
        <v>61</v>
      </c>
    </row>
    <row r="62" spans="2:15" ht="18.95" customHeight="1">
      <c r="B62" s="32" t="s">
        <v>388</v>
      </c>
      <c r="C62" s="33" t="s">
        <v>46</v>
      </c>
      <c r="D62" s="34">
        <v>2.52</v>
      </c>
      <c r="E62" s="34">
        <v>2.52</v>
      </c>
      <c r="F62" s="35">
        <v>2.4</v>
      </c>
      <c r="G62" s="36">
        <v>2.4</v>
      </c>
      <c r="H62" s="36">
        <v>2.4</v>
      </c>
      <c r="I62" s="36">
        <v>2.52</v>
      </c>
      <c r="J62" s="37">
        <v>-4.7619047619047672</v>
      </c>
      <c r="K62" s="38">
        <v>7</v>
      </c>
      <c r="L62" s="38">
        <v>2753588</v>
      </c>
      <c r="M62" s="38">
        <v>6615604.4400000004</v>
      </c>
      <c r="N62" s="39">
        <v>3</v>
      </c>
      <c r="O62" s="40" t="s">
        <v>44</v>
      </c>
    </row>
    <row r="63" spans="2:15" ht="18.95" customHeight="1">
      <c r="B63" s="32" t="s">
        <v>127</v>
      </c>
      <c r="C63" s="33" t="s">
        <v>126</v>
      </c>
      <c r="D63" s="34">
        <v>5.77</v>
      </c>
      <c r="E63" s="34">
        <v>5.77</v>
      </c>
      <c r="F63" s="35">
        <v>5.77</v>
      </c>
      <c r="G63" s="36">
        <v>5.77</v>
      </c>
      <c r="H63" s="36">
        <v>5.77</v>
      </c>
      <c r="I63" s="36">
        <v>5.5</v>
      </c>
      <c r="J63" s="37">
        <v>4.9090909090909074</v>
      </c>
      <c r="K63" s="38">
        <v>2</v>
      </c>
      <c r="L63" s="38">
        <v>10000</v>
      </c>
      <c r="M63" s="38">
        <v>57700</v>
      </c>
      <c r="N63" s="39">
        <v>1</v>
      </c>
      <c r="O63" s="40" t="s">
        <v>129</v>
      </c>
    </row>
    <row r="64" spans="2:15" ht="18.95" customHeight="1">
      <c r="B64" s="32" t="s">
        <v>390</v>
      </c>
      <c r="C64" s="33" t="s">
        <v>185</v>
      </c>
      <c r="D64" s="34">
        <v>1.25</v>
      </c>
      <c r="E64" s="34">
        <v>1.25</v>
      </c>
      <c r="F64" s="35">
        <v>1.24</v>
      </c>
      <c r="G64" s="36">
        <v>1.24</v>
      </c>
      <c r="H64" s="36">
        <v>1.24</v>
      </c>
      <c r="I64" s="36">
        <v>1.25</v>
      </c>
      <c r="J64" s="37">
        <v>-0.80000000000000071</v>
      </c>
      <c r="K64" s="38">
        <v>11</v>
      </c>
      <c r="L64" s="38">
        <v>153302</v>
      </c>
      <c r="M64" s="38">
        <v>190702.72</v>
      </c>
      <c r="N64" s="39">
        <v>4</v>
      </c>
      <c r="O64" s="40" t="s">
        <v>194</v>
      </c>
    </row>
    <row r="65" spans="2:15" ht="18.95" customHeight="1">
      <c r="B65" s="32" t="s">
        <v>404</v>
      </c>
      <c r="C65" s="33" t="s">
        <v>154</v>
      </c>
      <c r="D65" s="34">
        <v>1.9</v>
      </c>
      <c r="E65" s="34">
        <v>1.9</v>
      </c>
      <c r="F65" s="35">
        <v>1.9</v>
      </c>
      <c r="G65" s="36">
        <v>1.9</v>
      </c>
      <c r="H65" s="36">
        <v>1.9</v>
      </c>
      <c r="I65" s="36">
        <v>1.95</v>
      </c>
      <c r="J65" s="37">
        <v>-2.5641025641025661</v>
      </c>
      <c r="K65" s="38">
        <v>2</v>
      </c>
      <c r="L65" s="38">
        <v>129673</v>
      </c>
      <c r="M65" s="38">
        <v>246378.7</v>
      </c>
      <c r="N65" s="39">
        <v>2</v>
      </c>
      <c r="O65" s="40" t="s">
        <v>158</v>
      </c>
    </row>
    <row r="66" spans="2:15" ht="18.95" customHeight="1">
      <c r="B66" s="32" t="s">
        <v>84</v>
      </c>
      <c r="C66" s="33" t="s">
        <v>85</v>
      </c>
      <c r="D66" s="34">
        <v>2.2999999999999998</v>
      </c>
      <c r="E66" s="34">
        <v>2.2999999999999998</v>
      </c>
      <c r="F66" s="35">
        <v>2.2799999999999998</v>
      </c>
      <c r="G66" s="36">
        <v>2.29</v>
      </c>
      <c r="H66" s="36">
        <v>2.2999999999999998</v>
      </c>
      <c r="I66" s="36">
        <v>2.2999999999999998</v>
      </c>
      <c r="J66" s="37">
        <v>0</v>
      </c>
      <c r="K66" s="38">
        <v>4</v>
      </c>
      <c r="L66" s="38">
        <v>41335</v>
      </c>
      <c r="M66" s="38">
        <v>94767.299999999988</v>
      </c>
      <c r="N66" s="39">
        <v>2</v>
      </c>
      <c r="O66" s="40" t="s">
        <v>86</v>
      </c>
    </row>
    <row r="67" spans="2:15" ht="18.95" customHeight="1">
      <c r="B67" s="32" t="s">
        <v>81</v>
      </c>
      <c r="C67" s="33" t="s">
        <v>82</v>
      </c>
      <c r="D67" s="34">
        <v>2.79</v>
      </c>
      <c r="E67" s="34">
        <v>2.8</v>
      </c>
      <c r="F67" s="35">
        <v>2.69</v>
      </c>
      <c r="G67" s="36">
        <v>2.71</v>
      </c>
      <c r="H67" s="36">
        <v>2.78</v>
      </c>
      <c r="I67" s="36">
        <v>2.76</v>
      </c>
      <c r="J67" s="37">
        <v>0.72463768115942351</v>
      </c>
      <c r="K67" s="38">
        <v>48</v>
      </c>
      <c r="L67" s="38">
        <v>8073848</v>
      </c>
      <c r="M67" s="38">
        <v>21896318.010000002</v>
      </c>
      <c r="N67" s="39">
        <v>5</v>
      </c>
      <c r="O67" s="40" t="s">
        <v>83</v>
      </c>
    </row>
    <row r="68" spans="2:15" ht="18.95" customHeight="1">
      <c r="B68" s="32" t="s">
        <v>407</v>
      </c>
      <c r="C68" s="33" t="s">
        <v>131</v>
      </c>
      <c r="D68" s="34">
        <v>0.91</v>
      </c>
      <c r="E68" s="34">
        <v>0.91</v>
      </c>
      <c r="F68" s="35">
        <v>0.9</v>
      </c>
      <c r="G68" s="36">
        <v>0.9</v>
      </c>
      <c r="H68" s="36">
        <v>0.9</v>
      </c>
      <c r="I68" s="36">
        <v>0.95</v>
      </c>
      <c r="J68" s="37">
        <v>-5.2631578947368363</v>
      </c>
      <c r="K68" s="38">
        <v>4</v>
      </c>
      <c r="L68" s="38">
        <v>1029286</v>
      </c>
      <c r="M68" s="38">
        <v>932357.4</v>
      </c>
      <c r="N68" s="39">
        <v>4</v>
      </c>
      <c r="O68" s="40" t="s">
        <v>132</v>
      </c>
    </row>
    <row r="69" spans="2:15" ht="18.95" customHeight="1">
      <c r="B69" s="32" t="s">
        <v>385</v>
      </c>
      <c r="C69" s="33" t="s">
        <v>77</v>
      </c>
      <c r="D69" s="34">
        <v>1.46</v>
      </c>
      <c r="E69" s="34">
        <v>1.46</v>
      </c>
      <c r="F69" s="35">
        <v>1.38</v>
      </c>
      <c r="G69" s="36">
        <v>1.38</v>
      </c>
      <c r="H69" s="36">
        <v>1.35</v>
      </c>
      <c r="I69" s="36">
        <v>1.49</v>
      </c>
      <c r="J69" s="37">
        <v>-9.3959731543624141</v>
      </c>
      <c r="K69" s="38">
        <v>32</v>
      </c>
      <c r="L69" s="38">
        <v>11745266</v>
      </c>
      <c r="M69" s="38">
        <v>16193935.33</v>
      </c>
      <c r="N69" s="39">
        <v>4</v>
      </c>
      <c r="O69" s="40" t="s">
        <v>78</v>
      </c>
    </row>
    <row r="70" spans="2:15" ht="18.95" customHeight="1">
      <c r="B70" s="32" t="s">
        <v>341</v>
      </c>
      <c r="C70" s="33" t="s">
        <v>342</v>
      </c>
      <c r="D70" s="34">
        <v>1.2</v>
      </c>
      <c r="E70" s="34">
        <v>1.26</v>
      </c>
      <c r="F70" s="35">
        <v>1.2</v>
      </c>
      <c r="G70" s="36">
        <v>1.25</v>
      </c>
      <c r="H70" s="36">
        <v>1.24</v>
      </c>
      <c r="I70" s="36">
        <v>1.2</v>
      </c>
      <c r="J70" s="37">
        <v>3.3333333333333437</v>
      </c>
      <c r="K70" s="38">
        <v>20</v>
      </c>
      <c r="L70" s="38">
        <v>5548795</v>
      </c>
      <c r="M70" s="38">
        <v>6931479.4199999999</v>
      </c>
      <c r="N70" s="39">
        <v>4</v>
      </c>
      <c r="O70" s="40" t="s">
        <v>343</v>
      </c>
    </row>
    <row r="71" spans="2:15" ht="18.95" customHeight="1">
      <c r="B71" s="32" t="s">
        <v>396</v>
      </c>
      <c r="C71" s="33" t="s">
        <v>145</v>
      </c>
      <c r="D71" s="34">
        <v>1.9</v>
      </c>
      <c r="E71" s="34">
        <v>1.9</v>
      </c>
      <c r="F71" s="35">
        <v>1.86</v>
      </c>
      <c r="G71" s="36">
        <v>1.88</v>
      </c>
      <c r="H71" s="36">
        <v>1.86</v>
      </c>
      <c r="I71" s="36">
        <v>1.9</v>
      </c>
      <c r="J71" s="37">
        <v>-2.1052631578947323</v>
      </c>
      <c r="K71" s="38">
        <v>38</v>
      </c>
      <c r="L71" s="38">
        <v>8577033</v>
      </c>
      <c r="M71" s="38">
        <v>16088814.629999999</v>
      </c>
      <c r="N71" s="39">
        <v>5</v>
      </c>
      <c r="O71" s="40" t="s">
        <v>146</v>
      </c>
    </row>
    <row r="72" spans="2:15" ht="18.95" customHeight="1">
      <c r="B72" s="32" t="s">
        <v>403</v>
      </c>
      <c r="C72" s="33" t="s">
        <v>88</v>
      </c>
      <c r="D72" s="34">
        <v>2.69</v>
      </c>
      <c r="E72" s="34">
        <v>2.71</v>
      </c>
      <c r="F72" s="35">
        <v>2.6</v>
      </c>
      <c r="G72" s="36">
        <v>2.64</v>
      </c>
      <c r="H72" s="36">
        <v>2.6</v>
      </c>
      <c r="I72" s="36">
        <v>2.69</v>
      </c>
      <c r="J72" s="37">
        <v>-3.3457249070631967</v>
      </c>
      <c r="K72" s="38">
        <v>20</v>
      </c>
      <c r="L72" s="38">
        <v>1695961</v>
      </c>
      <c r="M72" s="38">
        <v>4473756.33</v>
      </c>
      <c r="N72" s="39">
        <v>5</v>
      </c>
      <c r="O72" s="40" t="s">
        <v>89</v>
      </c>
    </row>
    <row r="73" spans="2:15" ht="18.95" customHeight="1">
      <c r="B73" s="32" t="s">
        <v>349</v>
      </c>
      <c r="C73" s="33" t="s">
        <v>191</v>
      </c>
      <c r="D73" s="34">
        <v>1.3</v>
      </c>
      <c r="E73" s="34">
        <v>1.3</v>
      </c>
      <c r="F73" s="35">
        <v>1.3</v>
      </c>
      <c r="G73" s="36">
        <v>1.3</v>
      </c>
      <c r="H73" s="36">
        <v>1.3</v>
      </c>
      <c r="I73" s="36">
        <v>1.3</v>
      </c>
      <c r="J73" s="37">
        <v>0</v>
      </c>
      <c r="K73" s="38">
        <v>3</v>
      </c>
      <c r="L73" s="38">
        <v>100600</v>
      </c>
      <c r="M73" s="38">
        <v>130780</v>
      </c>
      <c r="N73" s="39">
        <v>1</v>
      </c>
      <c r="O73" s="40" t="s">
        <v>192</v>
      </c>
    </row>
    <row r="74" spans="2:15" ht="17.25" customHeight="1">
      <c r="B74" s="139" t="s">
        <v>161</v>
      </c>
      <c r="C74" s="140"/>
      <c r="D74" s="139"/>
      <c r="E74" s="141"/>
      <c r="F74" s="141"/>
      <c r="G74" s="141"/>
      <c r="H74" s="141"/>
      <c r="I74" s="141"/>
      <c r="J74" s="140"/>
      <c r="K74" s="42">
        <f>SUM(K57:K73)</f>
        <v>833</v>
      </c>
      <c r="L74" s="43">
        <f>SUM(L57:L73)</f>
        <v>242688360</v>
      </c>
      <c r="M74" s="43">
        <f>SUM(M57:M73)</f>
        <v>808511001.35000014</v>
      </c>
      <c r="N74" s="43">
        <v>5</v>
      </c>
      <c r="O74" s="41" t="s">
        <v>14</v>
      </c>
    </row>
    <row r="75" spans="2:15" ht="51.75" customHeight="1">
      <c r="B75" s="102" t="s">
        <v>4</v>
      </c>
      <c r="C75" s="103"/>
      <c r="D75" s="103"/>
      <c r="E75" s="130" t="s">
        <v>419</v>
      </c>
      <c r="F75" s="130"/>
      <c r="G75" s="130"/>
      <c r="H75" s="130"/>
      <c r="I75" s="130"/>
      <c r="J75" s="130"/>
      <c r="K75" s="130"/>
      <c r="L75" s="130"/>
      <c r="M75" s="130"/>
      <c r="N75" s="130"/>
      <c r="O75" s="44"/>
    </row>
    <row r="76" spans="2:15" ht="30.75" customHeight="1">
      <c r="B76" s="133" t="s">
        <v>5</v>
      </c>
      <c r="C76" s="134"/>
      <c r="D76" s="134"/>
      <c r="E76" s="134"/>
      <c r="F76" s="130" t="s">
        <v>420</v>
      </c>
      <c r="G76" s="130"/>
      <c r="H76" s="130"/>
      <c r="I76" s="130"/>
      <c r="J76" s="130"/>
      <c r="K76" s="130"/>
      <c r="L76" s="130"/>
      <c r="M76" s="130"/>
      <c r="N76" s="130"/>
      <c r="O76" s="25"/>
    </row>
    <row r="77" spans="2:15" ht="69.75" customHeight="1">
      <c r="B77" s="26" t="s">
        <v>0</v>
      </c>
      <c r="C77" s="27" t="s">
        <v>6</v>
      </c>
      <c r="D77" s="27" t="s">
        <v>7</v>
      </c>
      <c r="E77" s="27" t="s">
        <v>8</v>
      </c>
      <c r="F77" s="27" t="s">
        <v>9</v>
      </c>
      <c r="G77" s="27" t="s">
        <v>22</v>
      </c>
      <c r="H77" s="27" t="s">
        <v>2</v>
      </c>
      <c r="I77" s="27" t="s">
        <v>23</v>
      </c>
      <c r="J77" s="28" t="s">
        <v>10</v>
      </c>
      <c r="K77" s="29" t="s">
        <v>97</v>
      </c>
      <c r="L77" s="27" t="s">
        <v>64</v>
      </c>
      <c r="M77" s="27" t="s">
        <v>65</v>
      </c>
      <c r="N77" s="27" t="s">
        <v>11</v>
      </c>
      <c r="O77" s="30" t="s">
        <v>1</v>
      </c>
    </row>
    <row r="78" spans="2:15" ht="18.95" customHeight="1">
      <c r="B78" s="45" t="s">
        <v>16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 t="s">
        <v>63</v>
      </c>
      <c r="O78" s="132"/>
    </row>
    <row r="79" spans="2:15" ht="18.95" customHeight="1">
      <c r="B79" s="48" t="s">
        <v>90</v>
      </c>
      <c r="C79" s="48" t="s">
        <v>91</v>
      </c>
      <c r="D79" s="34">
        <v>9.1999999999999993</v>
      </c>
      <c r="E79" s="34">
        <v>9.3000000000000007</v>
      </c>
      <c r="F79" s="34">
        <v>9</v>
      </c>
      <c r="G79" s="36">
        <v>9.1</v>
      </c>
      <c r="H79" s="36">
        <v>9</v>
      </c>
      <c r="I79" s="36">
        <v>9.25</v>
      </c>
      <c r="J79" s="37">
        <v>-2.7027027027026973</v>
      </c>
      <c r="K79" s="38">
        <v>23</v>
      </c>
      <c r="L79" s="38">
        <v>1000136</v>
      </c>
      <c r="M79" s="38">
        <v>9096437.6699999999</v>
      </c>
      <c r="N79" s="39">
        <v>5</v>
      </c>
      <c r="O79" s="5" t="s">
        <v>92</v>
      </c>
    </row>
    <row r="80" spans="2:15" ht="18.95" customHeight="1">
      <c r="B80" s="48" t="s">
        <v>109</v>
      </c>
      <c r="C80" s="48" t="s">
        <v>110</v>
      </c>
      <c r="D80" s="34">
        <v>11.7</v>
      </c>
      <c r="E80" s="34">
        <v>11.75</v>
      </c>
      <c r="F80" s="34">
        <v>11.7</v>
      </c>
      <c r="G80" s="36">
        <v>11.7</v>
      </c>
      <c r="H80" s="36">
        <v>11.75</v>
      </c>
      <c r="I80" s="36">
        <v>11.7</v>
      </c>
      <c r="J80" s="37">
        <v>0.42735042735042583</v>
      </c>
      <c r="K80" s="38">
        <v>8</v>
      </c>
      <c r="L80" s="38">
        <v>48057</v>
      </c>
      <c r="M80" s="38">
        <v>562291.89999999991</v>
      </c>
      <c r="N80" s="39">
        <v>3</v>
      </c>
      <c r="O80" s="5" t="s">
        <v>111</v>
      </c>
    </row>
    <row r="81" spans="2:16" ht="18.95" customHeight="1">
      <c r="B81" s="48" t="s">
        <v>377</v>
      </c>
      <c r="C81" s="48" t="s">
        <v>105</v>
      </c>
      <c r="D81" s="34">
        <v>9.25</v>
      </c>
      <c r="E81" s="34">
        <v>9.25</v>
      </c>
      <c r="F81" s="34">
        <v>9.25</v>
      </c>
      <c r="G81" s="36">
        <v>9.25</v>
      </c>
      <c r="H81" s="36">
        <v>9.25</v>
      </c>
      <c r="I81" s="36">
        <v>9.25</v>
      </c>
      <c r="J81" s="37">
        <v>0</v>
      </c>
      <c r="K81" s="38">
        <v>3</v>
      </c>
      <c r="L81" s="38">
        <v>36644</v>
      </c>
      <c r="M81" s="38">
        <v>338957</v>
      </c>
      <c r="N81" s="39">
        <v>1</v>
      </c>
      <c r="O81" s="5" t="s">
        <v>108</v>
      </c>
    </row>
    <row r="82" spans="2:16" ht="18.95" customHeight="1">
      <c r="B82" s="48" t="s">
        <v>418</v>
      </c>
      <c r="C82" s="48" t="s">
        <v>353</v>
      </c>
      <c r="D82" s="34">
        <v>13.65</v>
      </c>
      <c r="E82" s="34">
        <v>13.95</v>
      </c>
      <c r="F82" s="34">
        <v>13.65</v>
      </c>
      <c r="G82" s="36">
        <v>13.8</v>
      </c>
      <c r="H82" s="36">
        <v>13.8</v>
      </c>
      <c r="I82" s="36">
        <v>13.61</v>
      </c>
      <c r="J82" s="37">
        <v>1.3960323291697385</v>
      </c>
      <c r="K82" s="38">
        <v>11</v>
      </c>
      <c r="L82" s="38">
        <v>22795</v>
      </c>
      <c r="M82" s="38">
        <v>314638.5</v>
      </c>
      <c r="N82" s="39">
        <v>4</v>
      </c>
      <c r="O82" s="5" t="s">
        <v>354</v>
      </c>
    </row>
    <row r="83" spans="2:16" ht="18.95" customHeight="1">
      <c r="B83" s="48" t="s">
        <v>125</v>
      </c>
      <c r="C83" s="48" t="s">
        <v>124</v>
      </c>
      <c r="D83" s="34">
        <v>50</v>
      </c>
      <c r="E83" s="34">
        <v>50</v>
      </c>
      <c r="F83" s="34">
        <v>50</v>
      </c>
      <c r="G83" s="36">
        <v>50</v>
      </c>
      <c r="H83" s="36">
        <v>50</v>
      </c>
      <c r="I83" s="36">
        <v>50</v>
      </c>
      <c r="J83" s="37">
        <v>0</v>
      </c>
      <c r="K83" s="38">
        <v>3</v>
      </c>
      <c r="L83" s="38">
        <v>788</v>
      </c>
      <c r="M83" s="38">
        <v>39400</v>
      </c>
      <c r="N83" s="39">
        <v>2</v>
      </c>
      <c r="O83" s="5" t="s">
        <v>130</v>
      </c>
    </row>
    <row r="84" spans="2:16" ht="18.95" customHeight="1">
      <c r="B84" s="48" t="s">
        <v>408</v>
      </c>
      <c r="C84" s="48" t="s">
        <v>213</v>
      </c>
      <c r="D84" s="34">
        <v>22.99</v>
      </c>
      <c r="E84" s="34">
        <v>22.99</v>
      </c>
      <c r="F84" s="34">
        <v>22.98</v>
      </c>
      <c r="G84" s="36">
        <v>22.9</v>
      </c>
      <c r="H84" s="36">
        <v>22.98</v>
      </c>
      <c r="I84" s="36">
        <v>23</v>
      </c>
      <c r="J84" s="37">
        <v>-8.6956521739123271E-2</v>
      </c>
      <c r="K84" s="38">
        <v>4</v>
      </c>
      <c r="L84" s="38">
        <v>25907</v>
      </c>
      <c r="M84" s="38">
        <v>595597.6100000001</v>
      </c>
      <c r="N84" s="39">
        <v>2</v>
      </c>
      <c r="O84" s="5" t="s">
        <v>216</v>
      </c>
    </row>
    <row r="85" spans="2:16" ht="18.95" customHeight="1">
      <c r="B85" s="48" t="s">
        <v>410</v>
      </c>
      <c r="C85" s="48" t="s">
        <v>172</v>
      </c>
      <c r="D85" s="34">
        <v>29.31</v>
      </c>
      <c r="E85" s="34">
        <v>32.200000000000003</v>
      </c>
      <c r="F85" s="34">
        <v>29.31</v>
      </c>
      <c r="G85" s="36">
        <v>32.200000000000003</v>
      </c>
      <c r="H85" s="36">
        <v>32.200000000000003</v>
      </c>
      <c r="I85" s="36">
        <v>29.31</v>
      </c>
      <c r="J85" s="37">
        <v>9.8601160013647373</v>
      </c>
      <c r="K85" s="38">
        <v>10</v>
      </c>
      <c r="L85" s="38">
        <v>6162</v>
      </c>
      <c r="M85" s="38">
        <v>192850.48</v>
      </c>
      <c r="N85" s="39">
        <v>4</v>
      </c>
      <c r="O85" s="5" t="s">
        <v>173</v>
      </c>
    </row>
    <row r="86" spans="2:16" ht="18.95" customHeight="1">
      <c r="B86" s="48" t="s">
        <v>101</v>
      </c>
      <c r="C86" s="48" t="s">
        <v>102</v>
      </c>
      <c r="D86" s="34">
        <v>19.07</v>
      </c>
      <c r="E86" s="34">
        <v>19.3</v>
      </c>
      <c r="F86" s="34">
        <v>18.12</v>
      </c>
      <c r="G86" s="36">
        <v>18.5</v>
      </c>
      <c r="H86" s="36">
        <v>18.2</v>
      </c>
      <c r="I86" s="36">
        <v>19.07</v>
      </c>
      <c r="J86" s="37">
        <v>-4.5621394861038329</v>
      </c>
      <c r="K86" s="38">
        <v>111</v>
      </c>
      <c r="L86" s="38">
        <v>4369735</v>
      </c>
      <c r="M86" s="38">
        <v>80839608.820000008</v>
      </c>
      <c r="N86" s="39">
        <v>5</v>
      </c>
      <c r="O86" s="5" t="s">
        <v>104</v>
      </c>
    </row>
    <row r="87" spans="2:16" ht="18.95" customHeight="1">
      <c r="B87" s="131" t="s">
        <v>17</v>
      </c>
      <c r="C87" s="131"/>
      <c r="D87" s="131"/>
      <c r="E87" s="131"/>
      <c r="F87" s="131"/>
      <c r="G87" s="131"/>
      <c r="H87" s="131"/>
      <c r="I87" s="131"/>
      <c r="J87" s="131"/>
      <c r="K87" s="42">
        <f>SUM(K79:K86)</f>
        <v>173</v>
      </c>
      <c r="L87" s="43">
        <f>SUM(L79:L86)</f>
        <v>5510224</v>
      </c>
      <c r="M87" s="43">
        <f>SUM(M79:M86)</f>
        <v>91979781.980000004</v>
      </c>
      <c r="N87" s="43">
        <v>5</v>
      </c>
      <c r="O87" s="41" t="s">
        <v>14</v>
      </c>
    </row>
    <row r="88" spans="2:16" ht="18.95" customHeight="1">
      <c r="B88" s="31" t="s">
        <v>18</v>
      </c>
      <c r="C88" s="132" t="s">
        <v>29</v>
      </c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</row>
    <row r="89" spans="2:16" ht="18.95" customHeight="1">
      <c r="B89" s="48" t="s">
        <v>399</v>
      </c>
      <c r="C89" s="48" t="s">
        <v>218</v>
      </c>
      <c r="D89" s="34">
        <v>0.36</v>
      </c>
      <c r="E89" s="34">
        <v>0.36</v>
      </c>
      <c r="F89" s="34">
        <v>0.36</v>
      </c>
      <c r="G89" s="36">
        <v>0.36</v>
      </c>
      <c r="H89" s="36">
        <v>0.36</v>
      </c>
      <c r="I89" s="36">
        <v>0.36</v>
      </c>
      <c r="J89" s="37">
        <v>0</v>
      </c>
      <c r="K89" s="38">
        <v>3</v>
      </c>
      <c r="L89" s="38">
        <v>784460</v>
      </c>
      <c r="M89" s="38">
        <v>282405.59999999998</v>
      </c>
      <c r="N89" s="39">
        <v>2</v>
      </c>
      <c r="O89" s="5" t="s">
        <v>219</v>
      </c>
      <c r="P89" s="107"/>
    </row>
    <row r="90" spans="2:16" ht="18.95" customHeight="1">
      <c r="B90" s="48" t="s">
        <v>221</v>
      </c>
      <c r="C90" s="48" t="s">
        <v>222</v>
      </c>
      <c r="D90" s="34">
        <v>2.15</v>
      </c>
      <c r="E90" s="34">
        <v>2.15</v>
      </c>
      <c r="F90" s="34">
        <v>2.1</v>
      </c>
      <c r="G90" s="36">
        <v>2.13</v>
      </c>
      <c r="H90" s="36">
        <v>2.1</v>
      </c>
      <c r="I90" s="36">
        <v>2.14</v>
      </c>
      <c r="J90" s="37">
        <v>-1.8691588785046731</v>
      </c>
      <c r="K90" s="38">
        <v>12</v>
      </c>
      <c r="L90" s="38">
        <v>369630</v>
      </c>
      <c r="M90" s="38">
        <v>786834.28999999992</v>
      </c>
      <c r="N90" s="39">
        <v>4</v>
      </c>
      <c r="O90" s="5" t="s">
        <v>224</v>
      </c>
      <c r="P90" s="107"/>
    </row>
    <row r="91" spans="2:16" ht="18.95" customHeight="1">
      <c r="B91" s="48" t="s">
        <v>416</v>
      </c>
      <c r="C91" s="48" t="s">
        <v>204</v>
      </c>
      <c r="D91" s="34">
        <v>5.99</v>
      </c>
      <c r="E91" s="34">
        <v>5.99</v>
      </c>
      <c r="F91" s="34">
        <v>5.99</v>
      </c>
      <c r="G91" s="36">
        <v>5.99</v>
      </c>
      <c r="H91" s="36">
        <v>5.99</v>
      </c>
      <c r="I91" s="36">
        <v>5.99</v>
      </c>
      <c r="J91" s="37">
        <v>0</v>
      </c>
      <c r="K91" s="38">
        <v>1</v>
      </c>
      <c r="L91" s="38">
        <v>3424</v>
      </c>
      <c r="M91" s="38">
        <v>20509.759999999998</v>
      </c>
      <c r="N91" s="39">
        <v>1</v>
      </c>
      <c r="O91" s="5" t="s">
        <v>205</v>
      </c>
      <c r="P91" s="107"/>
    </row>
    <row r="92" spans="2:16" ht="18.95" customHeight="1">
      <c r="B92" s="48" t="s">
        <v>391</v>
      </c>
      <c r="C92" s="48" t="s">
        <v>362</v>
      </c>
      <c r="D92" s="34">
        <v>4.45</v>
      </c>
      <c r="E92" s="34">
        <v>4.5</v>
      </c>
      <c r="F92" s="34">
        <v>4.3</v>
      </c>
      <c r="G92" s="36">
        <v>4.32</v>
      </c>
      <c r="H92" s="36">
        <v>4.3</v>
      </c>
      <c r="I92" s="36">
        <v>4.45</v>
      </c>
      <c r="J92" s="37">
        <v>-3.3707865168539408</v>
      </c>
      <c r="K92" s="38">
        <v>15</v>
      </c>
      <c r="L92" s="38">
        <v>225923</v>
      </c>
      <c r="M92" s="38">
        <v>975419.45</v>
      </c>
      <c r="N92" s="39">
        <v>3</v>
      </c>
      <c r="O92" s="5" t="s">
        <v>363</v>
      </c>
      <c r="P92" s="107"/>
    </row>
    <row r="93" spans="2:16" ht="18.95" customHeight="1">
      <c r="B93" s="48" t="s">
        <v>365</v>
      </c>
      <c r="C93" s="48" t="s">
        <v>366</v>
      </c>
      <c r="D93" s="34">
        <v>7.65</v>
      </c>
      <c r="E93" s="34">
        <v>8.85</v>
      </c>
      <c r="F93" s="34">
        <v>7.6</v>
      </c>
      <c r="G93" s="36">
        <v>8.17</v>
      </c>
      <c r="H93" s="36">
        <v>8.6</v>
      </c>
      <c r="I93" s="36">
        <v>7.65</v>
      </c>
      <c r="J93" s="37">
        <v>12.418300653594772</v>
      </c>
      <c r="K93" s="38">
        <v>105</v>
      </c>
      <c r="L93" s="38">
        <v>4142080</v>
      </c>
      <c r="M93" s="38">
        <v>33841002.140000001</v>
      </c>
      <c r="N93" s="39">
        <v>5</v>
      </c>
      <c r="O93" s="5" t="s">
        <v>367</v>
      </c>
      <c r="P93" s="107"/>
    </row>
    <row r="94" spans="2:16" ht="18.95" customHeight="1">
      <c r="B94" s="48" t="s">
        <v>360</v>
      </c>
      <c r="C94" s="48" t="s">
        <v>141</v>
      </c>
      <c r="D94" s="34">
        <v>4.8600000000000003</v>
      </c>
      <c r="E94" s="34">
        <v>4.9400000000000004</v>
      </c>
      <c r="F94" s="34">
        <v>4.84</v>
      </c>
      <c r="G94" s="36">
        <v>4.87</v>
      </c>
      <c r="H94" s="36">
        <v>4.8499999999999996</v>
      </c>
      <c r="I94" s="36">
        <v>4.8600000000000003</v>
      </c>
      <c r="J94" s="37">
        <v>-0.2057613168724437</v>
      </c>
      <c r="K94" s="38">
        <v>178</v>
      </c>
      <c r="L94" s="38">
        <v>14825439</v>
      </c>
      <c r="M94" s="38">
        <v>72246190.739999995</v>
      </c>
      <c r="N94" s="39">
        <v>5</v>
      </c>
      <c r="O94" s="5" t="s">
        <v>142</v>
      </c>
      <c r="P94" s="107"/>
    </row>
    <row r="95" spans="2:16" ht="18.95" customHeight="1">
      <c r="B95" s="138" t="s">
        <v>19</v>
      </c>
      <c r="C95" s="138"/>
      <c r="D95" s="138"/>
      <c r="E95" s="138"/>
      <c r="F95" s="138"/>
      <c r="G95" s="138"/>
      <c r="H95" s="138"/>
      <c r="I95" s="138"/>
      <c r="J95" s="138"/>
      <c r="K95" s="42">
        <f>SUM(K89:K94)</f>
        <v>314</v>
      </c>
      <c r="L95" s="43">
        <f>SUM(L89:L94)</f>
        <v>20350956</v>
      </c>
      <c r="M95" s="43">
        <f>SUM(M89:M94)</f>
        <v>108152361.97999999</v>
      </c>
      <c r="N95" s="43">
        <v>5</v>
      </c>
      <c r="O95" s="47" t="s">
        <v>14</v>
      </c>
    </row>
    <row r="96" spans="2:16" ht="18.95" customHeight="1">
      <c r="B96" s="138" t="s">
        <v>20</v>
      </c>
      <c r="C96" s="138"/>
      <c r="D96" s="138"/>
      <c r="E96" s="138"/>
      <c r="F96" s="138"/>
      <c r="G96" s="138"/>
      <c r="H96" s="138"/>
      <c r="I96" s="138"/>
      <c r="J96" s="138"/>
      <c r="K96" s="43">
        <f>K95+K87+K74+K55+K37+K31+K27+K40</f>
        <v>5414</v>
      </c>
      <c r="L96" s="43">
        <f>L95+L87+L74+L55+L37+L31+L27+L40</f>
        <v>3608113495</v>
      </c>
      <c r="M96" s="43">
        <f>M95+M87+M74+M55+M37+M31+M27+M40</f>
        <v>5285963988.8199997</v>
      </c>
      <c r="N96" s="50">
        <v>5</v>
      </c>
      <c r="O96" s="51" t="s">
        <v>21</v>
      </c>
    </row>
    <row r="97" spans="9:14">
      <c r="I97" s="8"/>
      <c r="J97" s="105"/>
      <c r="K97" s="4"/>
      <c r="L97" s="4"/>
      <c r="M97" s="4"/>
      <c r="N97" s="4"/>
    </row>
    <row r="102" spans="9:14">
      <c r="L102" s="7"/>
      <c r="M102" s="7"/>
    </row>
    <row r="105" spans="9:14">
      <c r="L105" s="7"/>
      <c r="M105" s="7"/>
    </row>
    <row r="108" spans="9:14">
      <c r="L108" s="7"/>
      <c r="M108" s="7"/>
    </row>
  </sheetData>
  <mergeCells count="35">
    <mergeCell ref="E1:N1"/>
    <mergeCell ref="B2:E2"/>
    <mergeCell ref="F2:N2"/>
    <mergeCell ref="D27:J27"/>
    <mergeCell ref="D31:J31"/>
    <mergeCell ref="C4:O4"/>
    <mergeCell ref="B31:C31"/>
    <mergeCell ref="B27:C27"/>
    <mergeCell ref="C28:O28"/>
    <mergeCell ref="B96:C96"/>
    <mergeCell ref="D96:J96"/>
    <mergeCell ref="D95:J95"/>
    <mergeCell ref="B74:C74"/>
    <mergeCell ref="B95:C95"/>
    <mergeCell ref="C88:O88"/>
    <mergeCell ref="B87:C87"/>
    <mergeCell ref="D87:J87"/>
    <mergeCell ref="D74:J74"/>
    <mergeCell ref="C78:O78"/>
    <mergeCell ref="E75:N75"/>
    <mergeCell ref="B76:E76"/>
    <mergeCell ref="F76:N76"/>
    <mergeCell ref="F43:N43"/>
    <mergeCell ref="D55:J55"/>
    <mergeCell ref="C32:O32"/>
    <mergeCell ref="D37:J37"/>
    <mergeCell ref="C56:O56"/>
    <mergeCell ref="B37:C37"/>
    <mergeCell ref="C45:O45"/>
    <mergeCell ref="B55:C55"/>
    <mergeCell ref="E42:N42"/>
    <mergeCell ref="B43:E43"/>
    <mergeCell ref="C38:O38"/>
    <mergeCell ref="B40:C40"/>
    <mergeCell ref="D40:J40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"/>
  <sheetViews>
    <sheetView rightToLeft="1" zoomScaleNormal="100" workbookViewId="0">
      <selection activeCell="L6" sqref="L6:P12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42" t="s">
        <v>5</v>
      </c>
      <c r="B2" s="143"/>
      <c r="C2" s="143"/>
      <c r="D2" s="143"/>
      <c r="E2" s="15"/>
      <c r="F2" s="15"/>
      <c r="G2" s="15"/>
      <c r="H2" s="15"/>
      <c r="I2" s="15"/>
      <c r="J2" s="15"/>
    </row>
    <row r="3" spans="1:10" ht="48.75" customHeight="1">
      <c r="B3" s="145" t="s">
        <v>421</v>
      </c>
      <c r="C3" s="145"/>
      <c r="D3" s="145"/>
      <c r="E3" s="145"/>
      <c r="F3" s="145"/>
      <c r="G3" s="145"/>
      <c r="H3" s="145"/>
      <c r="I3" s="145"/>
      <c r="J3" s="15"/>
    </row>
    <row r="4" spans="1:10" ht="21" customHeight="1">
      <c r="B4" s="145" t="s">
        <v>422</v>
      </c>
      <c r="C4" s="145"/>
      <c r="D4" s="145"/>
      <c r="E4" s="145"/>
      <c r="F4" s="145"/>
      <c r="G4" s="145"/>
      <c r="H4" s="145"/>
      <c r="I4" s="145"/>
      <c r="J4" s="23"/>
    </row>
    <row r="5" spans="1:10" ht="60">
      <c r="B5" s="52" t="s">
        <v>133</v>
      </c>
      <c r="C5" s="53" t="s">
        <v>119</v>
      </c>
      <c r="D5" s="53" t="s">
        <v>134</v>
      </c>
      <c r="E5" s="53" t="s">
        <v>135</v>
      </c>
      <c r="F5" s="53" t="s">
        <v>136</v>
      </c>
      <c r="G5" s="54" t="s">
        <v>120</v>
      </c>
      <c r="H5" s="53" t="s">
        <v>137</v>
      </c>
      <c r="I5" s="53" t="s">
        <v>121</v>
      </c>
      <c r="J5" s="53" t="s">
        <v>11</v>
      </c>
    </row>
    <row r="6" spans="1:10" ht="18.75" customHeight="1">
      <c r="B6" s="144" t="s">
        <v>12</v>
      </c>
      <c r="C6" s="144"/>
      <c r="D6" s="144"/>
      <c r="E6" s="144"/>
      <c r="F6" s="144"/>
      <c r="G6" s="144"/>
      <c r="H6" s="144"/>
      <c r="I6" s="144"/>
      <c r="J6" s="144"/>
    </row>
    <row r="7" spans="1:10" ht="24" customHeight="1">
      <c r="B7" s="92" t="s">
        <v>138</v>
      </c>
      <c r="C7" s="75" t="s">
        <v>139</v>
      </c>
      <c r="D7" s="75">
        <v>0.23</v>
      </c>
      <c r="E7" s="75">
        <v>0.19</v>
      </c>
      <c r="F7" s="75">
        <v>0.19</v>
      </c>
      <c r="G7" s="93">
        <v>216</v>
      </c>
      <c r="H7" s="93">
        <v>731298311</v>
      </c>
      <c r="I7" s="93">
        <v>148422629.29999998</v>
      </c>
      <c r="J7" s="94">
        <v>5</v>
      </c>
    </row>
    <row r="8" spans="1:10" ht="18.75" customHeight="1">
      <c r="B8" s="148" t="s">
        <v>197</v>
      </c>
      <c r="C8" s="148"/>
      <c r="D8" s="149"/>
      <c r="E8" s="149"/>
      <c r="F8" s="149"/>
      <c r="G8" s="93">
        <f>SUM(G7:G7)</f>
        <v>216</v>
      </c>
      <c r="H8" s="93">
        <f>SUM(H7:H7)</f>
        <v>731298311</v>
      </c>
      <c r="I8" s="93">
        <f>SUM(I7:I7)</f>
        <v>148422629.29999998</v>
      </c>
      <c r="J8" s="93">
        <f>J7</f>
        <v>5</v>
      </c>
    </row>
    <row r="9" spans="1:10" ht="18.75" customHeight="1">
      <c r="B9" s="144" t="s">
        <v>76</v>
      </c>
      <c r="C9" s="144"/>
      <c r="D9" s="144"/>
      <c r="E9" s="144"/>
      <c r="F9" s="144"/>
      <c r="G9" s="144"/>
      <c r="H9" s="144"/>
      <c r="I9" s="144"/>
      <c r="J9" s="144"/>
    </row>
    <row r="10" spans="1:10" ht="24" customHeight="1">
      <c r="B10" s="92" t="s">
        <v>412</v>
      </c>
      <c r="C10" s="75" t="s">
        <v>413</v>
      </c>
      <c r="D10" s="75">
        <v>2.2799999999999998</v>
      </c>
      <c r="E10" s="75">
        <v>2.2799999999999998</v>
      </c>
      <c r="F10" s="75">
        <v>2.2799999999999998</v>
      </c>
      <c r="G10" s="93">
        <v>1</v>
      </c>
      <c r="H10" s="93">
        <v>3923</v>
      </c>
      <c r="I10" s="93">
        <v>8944.44</v>
      </c>
      <c r="J10" s="94">
        <v>1</v>
      </c>
    </row>
    <row r="11" spans="1:10" ht="18.75" customHeight="1">
      <c r="B11" s="148" t="s">
        <v>15</v>
      </c>
      <c r="C11" s="148"/>
      <c r="D11" s="149"/>
      <c r="E11" s="149"/>
      <c r="F11" s="149"/>
      <c r="G11" s="93">
        <f>G10</f>
        <v>1</v>
      </c>
      <c r="H11" s="93">
        <f t="shared" ref="H11:I11" si="0">H10</f>
        <v>3923</v>
      </c>
      <c r="I11" s="93">
        <f t="shared" si="0"/>
        <v>8944.44</v>
      </c>
      <c r="J11" s="93">
        <f>J10</f>
        <v>1</v>
      </c>
    </row>
    <row r="12" spans="1:10" ht="18.75" customHeight="1">
      <c r="B12" s="146" t="s">
        <v>140</v>
      </c>
      <c r="C12" s="146"/>
      <c r="D12" s="147"/>
      <c r="E12" s="147"/>
      <c r="F12" s="147"/>
      <c r="G12" s="71">
        <f>G8+G11</f>
        <v>217</v>
      </c>
      <c r="H12" s="71">
        <f t="shared" ref="H12:I12" si="1">H8+H11</f>
        <v>731302234</v>
      </c>
      <c r="I12" s="71">
        <f t="shared" si="1"/>
        <v>148431573.73999998</v>
      </c>
      <c r="J12" s="71">
        <v>5</v>
      </c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DD500-258C-4941-A1D8-6D6274E622F1}">
  <dimension ref="A1:K8"/>
  <sheetViews>
    <sheetView rightToLeft="1" workbookViewId="0">
      <selection activeCell="L15" sqref="L15"/>
    </sheetView>
  </sheetViews>
  <sheetFormatPr defaultColWidth="9" defaultRowHeight="15"/>
  <cols>
    <col min="1" max="1" width="16.28515625" style="189" customWidth="1"/>
    <col min="2" max="2" width="8.140625" style="189" customWidth="1"/>
    <col min="3" max="3" width="12.5703125" style="189" customWidth="1"/>
    <col min="4" max="4" width="11.85546875" style="189" customWidth="1"/>
    <col min="5" max="5" width="12.28515625" style="189" customWidth="1"/>
    <col min="6" max="6" width="13.5703125" style="189" customWidth="1"/>
    <col min="7" max="7" width="12.42578125" style="189" customWidth="1"/>
    <col min="8" max="8" width="10.7109375" style="189" customWidth="1"/>
    <col min="9" max="9" width="11.85546875" style="189" customWidth="1"/>
    <col min="10" max="10" width="20.28515625" style="189" customWidth="1"/>
    <col min="11" max="16384" width="9" style="189"/>
  </cols>
  <sheetData>
    <row r="1" spans="1:11" s="22" customFormat="1" ht="23.25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  <c r="K1" s="15"/>
    </row>
    <row r="2" spans="1:11" s="22" customFormat="1" ht="23.25">
      <c r="A2" s="142" t="s">
        <v>5</v>
      </c>
      <c r="B2" s="143"/>
      <c r="C2" s="143"/>
      <c r="D2" s="143"/>
      <c r="E2" s="15"/>
      <c r="F2" s="15"/>
      <c r="G2" s="15"/>
      <c r="H2" s="15"/>
      <c r="I2" s="15"/>
      <c r="J2" s="15"/>
      <c r="K2" s="15"/>
    </row>
    <row r="3" spans="1:11" s="10" customFormat="1" ht="18.75">
      <c r="A3" s="15"/>
      <c r="B3" s="145" t="s">
        <v>469</v>
      </c>
      <c r="C3" s="145"/>
      <c r="D3" s="145"/>
      <c r="E3" s="145"/>
      <c r="F3" s="145"/>
      <c r="G3" s="145"/>
      <c r="H3" s="145"/>
      <c r="I3" s="145"/>
      <c r="J3" s="15"/>
      <c r="K3" s="15"/>
    </row>
    <row r="4" spans="1:11" s="10" customFormat="1" ht="18.75">
      <c r="A4" s="15"/>
      <c r="B4" s="145" t="s">
        <v>470</v>
      </c>
      <c r="C4" s="145"/>
      <c r="D4" s="145"/>
      <c r="E4" s="145"/>
      <c r="F4" s="145"/>
      <c r="G4" s="145"/>
      <c r="H4" s="145"/>
      <c r="I4" s="145"/>
      <c r="J4" s="23"/>
      <c r="K4" s="15"/>
    </row>
    <row r="5" spans="1:11" s="10" customFormat="1" ht="26.25">
      <c r="A5" s="186" t="s">
        <v>459</v>
      </c>
      <c r="B5" s="186"/>
      <c r="C5" s="186"/>
      <c r="D5" s="186"/>
      <c r="E5" s="186"/>
      <c r="F5" s="186"/>
      <c r="G5" s="186"/>
      <c r="H5" s="186"/>
      <c r="I5" s="186"/>
      <c r="J5" s="186"/>
    </row>
    <row r="6" spans="1:11" ht="56.25">
      <c r="A6" s="187" t="s">
        <v>460</v>
      </c>
      <c r="B6" s="188" t="s">
        <v>461</v>
      </c>
      <c r="C6" s="188" t="s">
        <v>462</v>
      </c>
      <c r="D6" s="188" t="s">
        <v>134</v>
      </c>
      <c r="E6" s="188" t="s">
        <v>135</v>
      </c>
      <c r="F6" s="188" t="s">
        <v>463</v>
      </c>
      <c r="G6" s="188" t="s">
        <v>464</v>
      </c>
      <c r="H6" s="188" t="s">
        <v>120</v>
      </c>
      <c r="I6" s="188" t="s">
        <v>465</v>
      </c>
      <c r="J6" s="188" t="s">
        <v>466</v>
      </c>
    </row>
    <row r="7" spans="1:11" ht="17.25">
      <c r="A7" s="190">
        <v>500000</v>
      </c>
      <c r="B7" s="191" t="s">
        <v>467</v>
      </c>
      <c r="C7" s="192">
        <v>507301</v>
      </c>
      <c r="D7" s="192">
        <v>507301</v>
      </c>
      <c r="E7" s="192">
        <v>507301</v>
      </c>
      <c r="F7" s="192">
        <v>507301</v>
      </c>
      <c r="G7" s="192">
        <v>503793</v>
      </c>
      <c r="H7" s="193">
        <v>1</v>
      </c>
      <c r="I7" s="194">
        <v>1</v>
      </c>
      <c r="J7" s="194">
        <v>507301</v>
      </c>
    </row>
    <row r="8" spans="1:11" ht="19.5">
      <c r="A8" s="195" t="s">
        <v>468</v>
      </c>
      <c r="B8" s="195"/>
      <c r="C8" s="196"/>
      <c r="D8" s="196"/>
      <c r="E8" s="196"/>
      <c r="F8" s="196"/>
      <c r="G8" s="196"/>
      <c r="H8" s="193">
        <v>1</v>
      </c>
      <c r="I8" s="194">
        <v>1</v>
      </c>
      <c r="J8" s="194">
        <v>507301</v>
      </c>
    </row>
  </sheetData>
  <mergeCells count="6">
    <mergeCell ref="A2:D2"/>
    <mergeCell ref="B3:I3"/>
    <mergeCell ref="B4:I4"/>
    <mergeCell ref="A5:J5"/>
    <mergeCell ref="A8:B8"/>
    <mergeCell ref="C8:G8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29"/>
  <sheetViews>
    <sheetView rightToLeft="1" zoomScale="130" zoomScaleNormal="130" workbookViewId="0">
      <selection activeCell="I2" sqref="I2"/>
    </sheetView>
  </sheetViews>
  <sheetFormatPr defaultRowHeight="12.75"/>
  <cols>
    <col min="1" max="1" width="2" customWidth="1"/>
    <col min="2" max="2" width="29.28515625" customWidth="1"/>
    <col min="3" max="3" width="10.28515625" style="101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55" t="s">
        <v>423</v>
      </c>
      <c r="C1" s="155"/>
      <c r="D1" s="155"/>
      <c r="E1" s="155"/>
      <c r="F1" s="155"/>
      <c r="G1" s="155"/>
    </row>
    <row r="2" spans="2:7" ht="17.25" customHeight="1">
      <c r="B2" s="156" t="s">
        <v>424</v>
      </c>
      <c r="C2" s="156"/>
      <c r="D2" s="156"/>
      <c r="E2" s="156"/>
      <c r="F2" s="156"/>
      <c r="G2" s="156"/>
    </row>
    <row r="3" spans="2:7" ht="27" customHeight="1">
      <c r="B3" s="120" t="s">
        <v>0</v>
      </c>
      <c r="C3" s="121" t="s">
        <v>119</v>
      </c>
      <c r="D3" s="121" t="s">
        <v>120</v>
      </c>
      <c r="E3" s="121" t="s">
        <v>436</v>
      </c>
      <c r="F3" s="121" t="s">
        <v>121</v>
      </c>
      <c r="G3" s="122" t="s">
        <v>437</v>
      </c>
    </row>
    <row r="4" spans="2:7" ht="14.25" customHeight="1">
      <c r="B4" s="152" t="s">
        <v>12</v>
      </c>
      <c r="C4" s="153"/>
      <c r="D4" s="153"/>
      <c r="E4" s="153"/>
      <c r="F4" s="154"/>
      <c r="G4" s="123" t="s">
        <v>3</v>
      </c>
    </row>
    <row r="5" spans="2:7" ht="14.25" customHeight="1">
      <c r="B5" s="124" t="s">
        <v>444</v>
      </c>
      <c r="C5" s="125" t="s">
        <v>42</v>
      </c>
      <c r="D5" s="126">
        <v>5</v>
      </c>
      <c r="E5" s="126">
        <v>80000000</v>
      </c>
      <c r="F5" s="126">
        <v>29600000</v>
      </c>
      <c r="G5" s="127" t="s">
        <v>43</v>
      </c>
    </row>
    <row r="6" spans="2:7" ht="14.25" customHeight="1">
      <c r="B6" s="150" t="s">
        <v>13</v>
      </c>
      <c r="C6" s="151"/>
      <c r="D6" s="128">
        <f>SUM(D5)</f>
        <v>5</v>
      </c>
      <c r="E6" s="128">
        <f>SUM(E5)</f>
        <v>80000000</v>
      </c>
      <c r="F6" s="128">
        <f>SUM(F5)</f>
        <v>29600000</v>
      </c>
      <c r="G6" s="129" t="s">
        <v>440</v>
      </c>
    </row>
    <row r="7" spans="2:7" ht="14.25" customHeight="1">
      <c r="B7" s="152" t="s">
        <v>445</v>
      </c>
      <c r="C7" s="153"/>
      <c r="D7" s="153"/>
      <c r="E7" s="153"/>
      <c r="F7" s="154"/>
      <c r="G7" s="123" t="s">
        <v>299</v>
      </c>
    </row>
    <row r="8" spans="2:7" ht="14.25" customHeight="1">
      <c r="B8" s="124" t="s">
        <v>446</v>
      </c>
      <c r="C8" s="125" t="s">
        <v>32</v>
      </c>
      <c r="D8" s="126">
        <v>1</v>
      </c>
      <c r="E8" s="126">
        <v>4348</v>
      </c>
      <c r="F8" s="126">
        <v>69568</v>
      </c>
      <c r="G8" s="127" t="s">
        <v>447</v>
      </c>
    </row>
    <row r="9" spans="2:7" ht="14.25" customHeight="1">
      <c r="B9" s="150" t="s">
        <v>448</v>
      </c>
      <c r="C9" s="151"/>
      <c r="D9" s="128">
        <f>SUM(D8)</f>
        <v>1</v>
      </c>
      <c r="E9" s="128">
        <f>SUM(E8)</f>
        <v>4348</v>
      </c>
      <c r="F9" s="128">
        <f>SUM(F8)</f>
        <v>69568</v>
      </c>
      <c r="G9" s="129" t="s">
        <v>449</v>
      </c>
    </row>
    <row r="10" spans="2:7" ht="14.25" customHeight="1">
      <c r="B10" s="150" t="s">
        <v>441</v>
      </c>
      <c r="C10" s="151"/>
      <c r="D10" s="128">
        <f>D6+D9</f>
        <v>6</v>
      </c>
      <c r="E10" s="128">
        <f>E6+E9</f>
        <v>80004348</v>
      </c>
      <c r="F10" s="128">
        <f>F6+F9</f>
        <v>29669568</v>
      </c>
      <c r="G10" s="129" t="s">
        <v>442</v>
      </c>
    </row>
    <row r="11" spans="2:7" ht="14.25" customHeight="1">
      <c r="C11"/>
    </row>
    <row r="12" spans="2:7" ht="21">
      <c r="B12" s="155" t="s">
        <v>425</v>
      </c>
      <c r="C12" s="155"/>
      <c r="D12" s="155"/>
      <c r="E12" s="155"/>
      <c r="F12" s="155"/>
      <c r="G12" s="155"/>
    </row>
    <row r="13" spans="2:7" ht="21">
      <c r="B13" s="156" t="s">
        <v>426</v>
      </c>
      <c r="C13" s="156"/>
      <c r="D13" s="156"/>
      <c r="E13" s="156"/>
      <c r="F13" s="156"/>
      <c r="G13" s="156"/>
    </row>
    <row r="14" spans="2:7" ht="27" customHeight="1">
      <c r="B14" s="120" t="s">
        <v>0</v>
      </c>
      <c r="C14" s="121" t="s">
        <v>119</v>
      </c>
      <c r="D14" s="121" t="s">
        <v>120</v>
      </c>
      <c r="E14" s="121" t="s">
        <v>436</v>
      </c>
      <c r="F14" s="121" t="s">
        <v>121</v>
      </c>
      <c r="G14" s="122" t="s">
        <v>437</v>
      </c>
    </row>
    <row r="15" spans="2:7" ht="15" customHeight="1">
      <c r="B15" s="152" t="s">
        <v>12</v>
      </c>
      <c r="C15" s="153"/>
      <c r="D15" s="153"/>
      <c r="E15" s="153"/>
      <c r="F15" s="154"/>
      <c r="G15" s="123" t="s">
        <v>3</v>
      </c>
    </row>
    <row r="16" spans="2:7" ht="15" customHeight="1">
      <c r="B16" s="124" t="s">
        <v>450</v>
      </c>
      <c r="C16" s="125" t="s">
        <v>169</v>
      </c>
      <c r="D16" s="126">
        <v>6</v>
      </c>
      <c r="E16" s="126">
        <v>14194549</v>
      </c>
      <c r="F16" s="126">
        <v>9510347.8300000001</v>
      </c>
      <c r="G16" s="125" t="s">
        <v>170</v>
      </c>
    </row>
    <row r="17" spans="2:7" ht="15" customHeight="1">
      <c r="B17" s="124" t="s">
        <v>392</v>
      </c>
      <c r="C17" s="125" t="s">
        <v>36</v>
      </c>
      <c r="D17" s="126">
        <v>13</v>
      </c>
      <c r="E17" s="126">
        <v>3000000</v>
      </c>
      <c r="F17" s="126">
        <v>10260000</v>
      </c>
      <c r="G17" s="127" t="s">
        <v>451</v>
      </c>
    </row>
    <row r="18" spans="2:7" ht="15" customHeight="1">
      <c r="B18" s="124" t="s">
        <v>452</v>
      </c>
      <c r="C18" s="125" t="s">
        <v>51</v>
      </c>
      <c r="D18" s="126">
        <v>97</v>
      </c>
      <c r="E18" s="126">
        <v>22910024</v>
      </c>
      <c r="F18" s="126">
        <v>116841222.39999999</v>
      </c>
      <c r="G18" s="127" t="s">
        <v>453</v>
      </c>
    </row>
    <row r="19" spans="2:7" ht="15" customHeight="1">
      <c r="B19" s="124" t="s">
        <v>38</v>
      </c>
      <c r="C19" s="125" t="s">
        <v>37</v>
      </c>
      <c r="D19" s="126">
        <v>4</v>
      </c>
      <c r="E19" s="126">
        <v>5000000</v>
      </c>
      <c r="F19" s="126">
        <v>8610000</v>
      </c>
      <c r="G19" s="127" t="s">
        <v>454</v>
      </c>
    </row>
    <row r="20" spans="2:7" ht="15" customHeight="1">
      <c r="B20" s="150" t="s">
        <v>13</v>
      </c>
      <c r="C20" s="151"/>
      <c r="D20" s="128">
        <f>SUM(D16:D19)</f>
        <v>120</v>
      </c>
      <c r="E20" s="128">
        <f>SUM(E16:E19)</f>
        <v>45104573</v>
      </c>
      <c r="F20" s="128">
        <f>SUM(F16:F19)</f>
        <v>145221570.22999999</v>
      </c>
      <c r="G20" s="129" t="s">
        <v>440</v>
      </c>
    </row>
    <row r="21" spans="2:7" ht="15" customHeight="1">
      <c r="B21" s="152" t="s">
        <v>455</v>
      </c>
      <c r="C21" s="153"/>
      <c r="D21" s="153"/>
      <c r="E21" s="153"/>
      <c r="F21" s="154"/>
      <c r="G21" s="123" t="s">
        <v>30</v>
      </c>
    </row>
    <row r="22" spans="2:7" ht="15" customHeight="1">
      <c r="B22" s="124" t="s">
        <v>456</v>
      </c>
      <c r="C22" s="125" t="s">
        <v>34</v>
      </c>
      <c r="D22" s="126">
        <v>32</v>
      </c>
      <c r="E22" s="126">
        <v>13730000</v>
      </c>
      <c r="F22" s="126">
        <v>82421800</v>
      </c>
      <c r="G22" s="127" t="s">
        <v>35</v>
      </c>
    </row>
    <row r="23" spans="2:7" ht="15" customHeight="1">
      <c r="B23" s="150" t="s">
        <v>457</v>
      </c>
      <c r="C23" s="151"/>
      <c r="D23" s="128">
        <f>SUM(D22)</f>
        <v>32</v>
      </c>
      <c r="E23" s="128">
        <f>SUM(E22)</f>
        <v>13730000</v>
      </c>
      <c r="F23" s="128">
        <f>SUM(F22)</f>
        <v>82421800</v>
      </c>
      <c r="G23" s="129" t="s">
        <v>458</v>
      </c>
    </row>
    <row r="24" spans="2:7" ht="15" customHeight="1">
      <c r="B24" s="152" t="s">
        <v>445</v>
      </c>
      <c r="C24" s="153"/>
      <c r="D24" s="153"/>
      <c r="E24" s="153"/>
      <c r="F24" s="154"/>
      <c r="G24" s="123" t="s">
        <v>299</v>
      </c>
    </row>
    <row r="25" spans="2:7" ht="15" customHeight="1">
      <c r="B25" s="124" t="s">
        <v>446</v>
      </c>
      <c r="C25" s="125" t="s">
        <v>32</v>
      </c>
      <c r="D25" s="126">
        <v>13</v>
      </c>
      <c r="E25" s="126">
        <v>1000000</v>
      </c>
      <c r="F25" s="126">
        <v>15710000</v>
      </c>
      <c r="G25" s="127" t="s">
        <v>447</v>
      </c>
    </row>
    <row r="26" spans="2:7" ht="15" customHeight="1">
      <c r="B26" s="150" t="s">
        <v>448</v>
      </c>
      <c r="C26" s="151"/>
      <c r="D26" s="128">
        <f>SUM(D25)</f>
        <v>13</v>
      </c>
      <c r="E26" s="128">
        <f>SUM(E25)</f>
        <v>1000000</v>
      </c>
      <c r="F26" s="128">
        <f>SUM(F25)</f>
        <v>15710000</v>
      </c>
      <c r="G26" s="129" t="s">
        <v>449</v>
      </c>
    </row>
    <row r="27" spans="2:7" ht="15" customHeight="1">
      <c r="B27" s="150" t="s">
        <v>441</v>
      </c>
      <c r="C27" s="151"/>
      <c r="D27" s="128">
        <f>D20+D23+D26</f>
        <v>165</v>
      </c>
      <c r="E27" s="128">
        <f t="shared" ref="E27:F27" si="0">E20+E23+E26</f>
        <v>59834573</v>
      </c>
      <c r="F27" s="128">
        <f t="shared" si="0"/>
        <v>243353370.22999999</v>
      </c>
      <c r="G27" s="129" t="s">
        <v>442</v>
      </c>
    </row>
    <row r="28" spans="2:7">
      <c r="C28"/>
    </row>
    <row r="29" spans="2:7">
      <c r="C29"/>
    </row>
  </sheetData>
  <mergeCells count="16">
    <mergeCell ref="B1:G1"/>
    <mergeCell ref="B2:G2"/>
    <mergeCell ref="B12:G12"/>
    <mergeCell ref="B13:G13"/>
    <mergeCell ref="B4:F4"/>
    <mergeCell ref="B6:C6"/>
    <mergeCell ref="B7:F7"/>
    <mergeCell ref="B9:C9"/>
    <mergeCell ref="B10:C10"/>
    <mergeCell ref="B26:C26"/>
    <mergeCell ref="B27:C27"/>
    <mergeCell ref="B15:F15"/>
    <mergeCell ref="B20:C20"/>
    <mergeCell ref="B21:F21"/>
    <mergeCell ref="B23:C23"/>
    <mergeCell ref="B24:F24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F3060-7DEE-457A-AAE7-D6DE2DAE3084}">
  <dimension ref="B1:G7"/>
  <sheetViews>
    <sheetView rightToLeft="1" workbookViewId="0">
      <selection activeCell="E17" sqref="E17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1">
      <c r="B1" s="157" t="s">
        <v>435</v>
      </c>
      <c r="C1" s="157"/>
      <c r="D1" s="157"/>
      <c r="E1" s="157"/>
      <c r="F1" s="157"/>
      <c r="G1" s="157"/>
    </row>
    <row r="2" spans="2:7" ht="33.75" customHeight="1">
      <c r="B2" s="156" t="s">
        <v>443</v>
      </c>
      <c r="C2" s="156"/>
      <c r="D2" s="156"/>
      <c r="E2" s="156"/>
      <c r="F2" s="156"/>
      <c r="G2" s="156"/>
    </row>
    <row r="3" spans="2:7" ht="31.5">
      <c r="B3" s="111" t="s">
        <v>0</v>
      </c>
      <c r="C3" s="112" t="s">
        <v>119</v>
      </c>
      <c r="D3" s="112" t="s">
        <v>120</v>
      </c>
      <c r="E3" s="112" t="s">
        <v>436</v>
      </c>
      <c r="F3" s="112" t="s">
        <v>121</v>
      </c>
      <c r="G3" s="113" t="s">
        <v>437</v>
      </c>
    </row>
    <row r="4" spans="2:7" ht="15.75">
      <c r="B4" s="158" t="s">
        <v>12</v>
      </c>
      <c r="C4" s="159"/>
      <c r="D4" s="159"/>
      <c r="E4" s="159"/>
      <c r="F4" s="160"/>
      <c r="G4" s="114" t="s">
        <v>3</v>
      </c>
    </row>
    <row r="5" spans="2:7" ht="15.75">
      <c r="B5" s="115" t="s">
        <v>438</v>
      </c>
      <c r="C5" s="116" t="s">
        <v>139</v>
      </c>
      <c r="D5" s="117">
        <v>32</v>
      </c>
      <c r="E5" s="117">
        <v>325000000</v>
      </c>
      <c r="F5" s="117">
        <v>64750000</v>
      </c>
      <c r="G5" s="116" t="s">
        <v>439</v>
      </c>
    </row>
    <row r="6" spans="2:7" ht="15.75">
      <c r="B6" s="139" t="s">
        <v>376</v>
      </c>
      <c r="C6" s="140"/>
      <c r="D6" s="118">
        <f>SUM(D5)</f>
        <v>32</v>
      </c>
      <c r="E6" s="118">
        <f>SUM(E5)</f>
        <v>325000000</v>
      </c>
      <c r="F6" s="118">
        <f>SUM(F5)</f>
        <v>64750000</v>
      </c>
      <c r="G6" s="119" t="s">
        <v>440</v>
      </c>
    </row>
    <row r="7" spans="2:7" ht="15.75">
      <c r="B7" s="161" t="s">
        <v>441</v>
      </c>
      <c r="C7" s="162"/>
      <c r="D7" s="118">
        <f>D6</f>
        <v>32</v>
      </c>
      <c r="E7" s="118">
        <f t="shared" ref="E7:F7" si="0">E6</f>
        <v>325000000</v>
      </c>
      <c r="F7" s="118">
        <f t="shared" si="0"/>
        <v>64750000</v>
      </c>
      <c r="G7" s="119" t="s">
        <v>442</v>
      </c>
    </row>
  </sheetData>
  <mergeCells count="5">
    <mergeCell ref="B1:G1"/>
    <mergeCell ref="B2:G2"/>
    <mergeCell ref="B4:F4"/>
    <mergeCell ref="B6:C6"/>
    <mergeCell ref="B7:C7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64" zoomScaleNormal="100" workbookViewId="0">
      <selection activeCell="J150" sqref="J150"/>
    </sheetView>
  </sheetViews>
  <sheetFormatPr defaultColWidth="20.140625" defaultRowHeight="15"/>
  <cols>
    <col min="1" max="1" width="1.85546875" customWidth="1"/>
    <col min="2" max="2" width="25.42578125" style="104" customWidth="1"/>
    <col min="3" max="3" width="8.28515625" customWidth="1"/>
    <col min="4" max="8" width="12.85546875" style="91" customWidth="1"/>
    <col min="9" max="9" width="41.5703125" customWidth="1"/>
  </cols>
  <sheetData>
    <row r="1" spans="2:9" ht="23.25" customHeight="1">
      <c r="B1" s="163" t="s">
        <v>427</v>
      </c>
      <c r="C1" s="164"/>
      <c r="D1" s="164"/>
      <c r="E1" s="164"/>
      <c r="F1" s="164"/>
      <c r="G1" s="164"/>
      <c r="H1" s="164"/>
      <c r="I1" s="165"/>
    </row>
    <row r="2" spans="2:9" ht="23.25" customHeight="1">
      <c r="B2" s="166" t="s">
        <v>428</v>
      </c>
      <c r="C2" s="167"/>
      <c r="D2" s="167"/>
      <c r="E2" s="167"/>
      <c r="F2" s="167"/>
      <c r="G2" s="167"/>
      <c r="H2" s="167"/>
      <c r="I2" s="168"/>
    </row>
    <row r="3" spans="2:9" ht="22.5" customHeight="1">
      <c r="B3" s="169" t="s">
        <v>225</v>
      </c>
      <c r="C3" s="170" t="s">
        <v>119</v>
      </c>
      <c r="D3" s="171">
        <v>46124</v>
      </c>
      <c r="E3" s="171">
        <v>46125</v>
      </c>
      <c r="F3" s="171">
        <v>46126</v>
      </c>
      <c r="G3" s="171">
        <v>46127</v>
      </c>
      <c r="H3" s="171">
        <v>46128</v>
      </c>
      <c r="I3" s="169" t="s">
        <v>226</v>
      </c>
    </row>
    <row r="4" spans="2:9" ht="22.5" customHeight="1">
      <c r="B4" s="169"/>
      <c r="C4" s="170"/>
      <c r="D4" s="171"/>
      <c r="E4" s="171"/>
      <c r="F4" s="171"/>
      <c r="G4" s="171"/>
      <c r="H4" s="171"/>
      <c r="I4" s="169"/>
    </row>
    <row r="5" spans="2:9" ht="20.100000000000001" customHeight="1">
      <c r="B5" s="55" t="s">
        <v>12</v>
      </c>
      <c r="C5" s="82"/>
      <c r="D5" s="83"/>
      <c r="E5" s="83"/>
      <c r="F5" s="83"/>
      <c r="G5" s="83"/>
      <c r="H5" s="83"/>
      <c r="I5" s="84" t="s">
        <v>227</v>
      </c>
    </row>
    <row r="6" spans="2:9" ht="20.100000000000001" customHeight="1">
      <c r="B6" s="56" t="s">
        <v>374</v>
      </c>
      <c r="C6" s="56" t="s">
        <v>169</v>
      </c>
      <c r="D6" s="90">
        <v>0.67</v>
      </c>
      <c r="E6" s="90">
        <v>0.66</v>
      </c>
      <c r="F6" s="90">
        <v>0.67</v>
      </c>
      <c r="G6" s="90">
        <v>0.67</v>
      </c>
      <c r="H6" s="90">
        <v>0.68</v>
      </c>
      <c r="I6" s="12" t="s">
        <v>170</v>
      </c>
    </row>
    <row r="7" spans="2:9" ht="20.100000000000001" customHeight="1">
      <c r="B7" s="56" t="s">
        <v>47</v>
      </c>
      <c r="C7" s="56" t="s">
        <v>36</v>
      </c>
      <c r="D7" s="90">
        <v>3.48</v>
      </c>
      <c r="E7" s="90">
        <v>3.4</v>
      </c>
      <c r="F7" s="90">
        <v>3.42</v>
      </c>
      <c r="G7" s="90">
        <v>3.39</v>
      </c>
      <c r="H7" s="90">
        <v>3.32</v>
      </c>
      <c r="I7" s="12" t="s">
        <v>48</v>
      </c>
    </row>
    <row r="8" spans="2:9" ht="20.100000000000001" customHeight="1">
      <c r="B8" s="56" t="s">
        <v>98</v>
      </c>
      <c r="C8" s="56" t="s">
        <v>99</v>
      </c>
      <c r="D8" s="90">
        <v>1.01</v>
      </c>
      <c r="E8" s="90">
        <v>1.01</v>
      </c>
      <c r="F8" s="90">
        <v>1.01</v>
      </c>
      <c r="G8" s="90">
        <v>1.01</v>
      </c>
      <c r="H8" s="90">
        <v>1.01</v>
      </c>
      <c r="I8" s="12" t="s">
        <v>100</v>
      </c>
    </row>
    <row r="9" spans="2:9" ht="20.100000000000001" customHeight="1">
      <c r="B9" s="56" t="s">
        <v>49</v>
      </c>
      <c r="C9" s="56" t="s">
        <v>45</v>
      </c>
      <c r="D9" s="90">
        <v>0.08</v>
      </c>
      <c r="E9" s="90">
        <v>0.08</v>
      </c>
      <c r="F9" s="90">
        <v>0.09</v>
      </c>
      <c r="G9" s="90">
        <v>0.09</v>
      </c>
      <c r="H9" s="90">
        <v>0.09</v>
      </c>
      <c r="I9" s="12" t="s">
        <v>66</v>
      </c>
    </row>
    <row r="10" spans="2:9" ht="20.100000000000001" customHeight="1">
      <c r="B10" s="56" t="s">
        <v>24</v>
      </c>
      <c r="C10" s="56" t="s">
        <v>25</v>
      </c>
      <c r="D10" s="90">
        <v>0.22</v>
      </c>
      <c r="E10" s="90">
        <v>0.21</v>
      </c>
      <c r="F10" s="90">
        <v>0.21</v>
      </c>
      <c r="G10" s="90">
        <v>0.22</v>
      </c>
      <c r="H10" s="90">
        <v>0.22</v>
      </c>
      <c r="I10" s="12" t="s">
        <v>26</v>
      </c>
    </row>
    <row r="11" spans="2:9" ht="20.100000000000001" customHeight="1">
      <c r="B11" s="56" t="s">
        <v>50</v>
      </c>
      <c r="C11" s="56" t="s">
        <v>51</v>
      </c>
      <c r="D11" s="90">
        <v>5.0999999999999996</v>
      </c>
      <c r="E11" s="90">
        <v>5.08</v>
      </c>
      <c r="F11" s="90">
        <v>5.0999999999999996</v>
      </c>
      <c r="G11" s="90">
        <v>5.09</v>
      </c>
      <c r="H11" s="90">
        <v>5.09</v>
      </c>
      <c r="I11" s="12" t="s">
        <v>52</v>
      </c>
    </row>
    <row r="12" spans="2:9" ht="20.100000000000001" customHeight="1">
      <c r="B12" s="56" t="s">
        <v>228</v>
      </c>
      <c r="C12" s="56" t="s">
        <v>229</v>
      </c>
      <c r="D12" s="90">
        <v>0.2</v>
      </c>
      <c r="E12" s="90">
        <v>0.2</v>
      </c>
      <c r="F12" s="90">
        <v>0.2</v>
      </c>
      <c r="G12" s="90">
        <v>0.2</v>
      </c>
      <c r="H12" s="90">
        <v>0.2</v>
      </c>
      <c r="I12" s="12" t="s">
        <v>230</v>
      </c>
    </row>
    <row r="13" spans="2:9" ht="20.100000000000001" customHeight="1">
      <c r="B13" s="56" t="s">
        <v>231</v>
      </c>
      <c r="C13" s="56" t="s">
        <v>232</v>
      </c>
      <c r="D13" s="90" t="s">
        <v>233</v>
      </c>
      <c r="E13" s="90" t="s">
        <v>233</v>
      </c>
      <c r="F13" s="90" t="s">
        <v>233</v>
      </c>
      <c r="G13" s="90" t="s">
        <v>233</v>
      </c>
      <c r="H13" s="90" t="s">
        <v>233</v>
      </c>
      <c r="I13" s="12" t="s">
        <v>234</v>
      </c>
    </row>
    <row r="14" spans="2:9" ht="20.100000000000001" customHeight="1">
      <c r="B14" s="56" t="s">
        <v>73</v>
      </c>
      <c r="C14" s="56" t="s">
        <v>74</v>
      </c>
      <c r="D14" s="90">
        <v>0.23</v>
      </c>
      <c r="E14" s="90">
        <v>0.22</v>
      </c>
      <c r="F14" s="90">
        <v>0.22</v>
      </c>
      <c r="G14" s="90">
        <v>0.22</v>
      </c>
      <c r="H14" s="90">
        <v>0.22</v>
      </c>
      <c r="I14" s="12" t="s">
        <v>75</v>
      </c>
    </row>
    <row r="15" spans="2:9" ht="20.100000000000001" customHeight="1">
      <c r="B15" s="56" t="s">
        <v>53</v>
      </c>
      <c r="C15" s="56" t="s">
        <v>42</v>
      </c>
      <c r="D15" s="90">
        <v>0.37</v>
      </c>
      <c r="E15" s="90">
        <v>0.38</v>
      </c>
      <c r="F15" s="90">
        <v>0.38</v>
      </c>
      <c r="G15" s="90">
        <v>0.38</v>
      </c>
      <c r="H15" s="90">
        <v>0.38</v>
      </c>
      <c r="I15" s="12" t="s">
        <v>43</v>
      </c>
    </row>
    <row r="16" spans="2:9" ht="20.100000000000001" customHeight="1">
      <c r="B16" s="56" t="s">
        <v>54</v>
      </c>
      <c r="C16" s="56" t="s">
        <v>39</v>
      </c>
      <c r="D16" s="90">
        <v>0.14000000000000001</v>
      </c>
      <c r="E16" s="90">
        <v>0.14000000000000001</v>
      </c>
      <c r="F16" s="90">
        <v>0.14000000000000001</v>
      </c>
      <c r="G16" s="90">
        <v>0.14000000000000001</v>
      </c>
      <c r="H16" s="90" t="s">
        <v>379</v>
      </c>
      <c r="I16" s="12" t="s">
        <v>40</v>
      </c>
    </row>
    <row r="17" spans="2:9" ht="20.100000000000001" customHeight="1">
      <c r="B17" s="56" t="s">
        <v>235</v>
      </c>
      <c r="C17" s="56" t="s">
        <v>236</v>
      </c>
      <c r="D17" s="90" t="s">
        <v>233</v>
      </c>
      <c r="E17" s="90" t="s">
        <v>233</v>
      </c>
      <c r="F17" s="90" t="s">
        <v>233</v>
      </c>
      <c r="G17" s="90" t="s">
        <v>233</v>
      </c>
      <c r="H17" s="90" t="s">
        <v>233</v>
      </c>
      <c r="I17" s="12" t="s">
        <v>237</v>
      </c>
    </row>
    <row r="18" spans="2:9" ht="20.100000000000001" customHeight="1">
      <c r="B18" s="56" t="s">
        <v>238</v>
      </c>
      <c r="C18" s="56" t="s">
        <v>220</v>
      </c>
      <c r="D18" s="90" t="s">
        <v>379</v>
      </c>
      <c r="E18" s="90" t="s">
        <v>379</v>
      </c>
      <c r="F18" s="90" t="s">
        <v>379</v>
      </c>
      <c r="G18" s="90" t="s">
        <v>379</v>
      </c>
      <c r="H18" s="90">
        <v>0.17</v>
      </c>
      <c r="I18" s="12" t="s">
        <v>223</v>
      </c>
    </row>
    <row r="19" spans="2:9" ht="20.100000000000001" customHeight="1">
      <c r="B19" s="56" t="s">
        <v>239</v>
      </c>
      <c r="C19" s="56" t="s">
        <v>159</v>
      </c>
      <c r="D19" s="90" t="s">
        <v>379</v>
      </c>
      <c r="E19" s="90" t="s">
        <v>379</v>
      </c>
      <c r="F19" s="90" t="s">
        <v>379</v>
      </c>
      <c r="G19" s="90" t="s">
        <v>379</v>
      </c>
      <c r="H19" s="90" t="s">
        <v>379</v>
      </c>
      <c r="I19" s="12" t="s">
        <v>160</v>
      </c>
    </row>
    <row r="20" spans="2:9" ht="20.100000000000001" customHeight="1">
      <c r="B20" s="56" t="s">
        <v>122</v>
      </c>
      <c r="C20" s="56" t="s">
        <v>123</v>
      </c>
      <c r="D20" s="90">
        <v>0.24</v>
      </c>
      <c r="E20" s="90">
        <v>0.24</v>
      </c>
      <c r="F20" s="90">
        <v>0.24</v>
      </c>
      <c r="G20" s="90">
        <v>0.24</v>
      </c>
      <c r="H20" s="90">
        <v>0.24</v>
      </c>
      <c r="I20" s="12" t="s">
        <v>128</v>
      </c>
    </row>
    <row r="21" spans="2:9" ht="20.100000000000001" customHeight="1">
      <c r="B21" s="56" t="s">
        <v>38</v>
      </c>
      <c r="C21" s="56" t="s">
        <v>37</v>
      </c>
      <c r="D21" s="90">
        <v>1.71</v>
      </c>
      <c r="E21" s="90">
        <v>1.7</v>
      </c>
      <c r="F21" s="90">
        <v>1.7</v>
      </c>
      <c r="G21" s="90">
        <v>1.73</v>
      </c>
      <c r="H21" s="90">
        <v>1.74</v>
      </c>
      <c r="I21" s="12" t="s">
        <v>55</v>
      </c>
    </row>
    <row r="22" spans="2:9" ht="20.100000000000001" customHeight="1">
      <c r="B22" s="56" t="s">
        <v>240</v>
      </c>
      <c r="C22" s="56" t="s">
        <v>147</v>
      </c>
      <c r="D22" s="90">
        <v>0.05</v>
      </c>
      <c r="E22" s="90">
        <v>0.05</v>
      </c>
      <c r="F22" s="90">
        <v>0.05</v>
      </c>
      <c r="G22" s="90">
        <v>0.05</v>
      </c>
      <c r="H22" s="90">
        <v>0.05</v>
      </c>
      <c r="I22" s="12" t="s">
        <v>241</v>
      </c>
    </row>
    <row r="23" spans="2:9" ht="20.100000000000001" customHeight="1">
      <c r="B23" s="56" t="s">
        <v>242</v>
      </c>
      <c r="C23" s="56" t="s">
        <v>243</v>
      </c>
      <c r="D23" s="90">
        <v>0.25</v>
      </c>
      <c r="E23" s="90">
        <v>0.25</v>
      </c>
      <c r="F23" s="90">
        <v>0.25</v>
      </c>
      <c r="G23" s="90">
        <v>0.25</v>
      </c>
      <c r="H23" s="90">
        <v>0.25</v>
      </c>
      <c r="I23" s="12" t="s">
        <v>244</v>
      </c>
    </row>
    <row r="24" spans="2:9" ht="20.100000000000001" customHeight="1">
      <c r="B24" s="56" t="s">
        <v>183</v>
      </c>
      <c r="C24" s="56" t="s">
        <v>182</v>
      </c>
      <c r="D24" s="90" t="s">
        <v>379</v>
      </c>
      <c r="E24" s="90" t="s">
        <v>379</v>
      </c>
      <c r="F24" s="90">
        <v>0.94</v>
      </c>
      <c r="G24" s="90" t="s">
        <v>379</v>
      </c>
      <c r="H24" s="90">
        <v>0.96</v>
      </c>
      <c r="I24" s="12" t="s">
        <v>196</v>
      </c>
    </row>
    <row r="25" spans="2:9" ht="20.100000000000001" customHeight="1">
      <c r="B25" s="56" t="s">
        <v>245</v>
      </c>
      <c r="C25" s="56" t="s">
        <v>246</v>
      </c>
      <c r="D25" s="90" t="s">
        <v>379</v>
      </c>
      <c r="E25" s="90" t="s">
        <v>379</v>
      </c>
      <c r="F25" s="90">
        <v>0.31</v>
      </c>
      <c r="G25" s="90" t="s">
        <v>379</v>
      </c>
      <c r="H25" s="90">
        <v>0.31</v>
      </c>
      <c r="I25" s="12" t="s">
        <v>247</v>
      </c>
    </row>
    <row r="26" spans="2:9" ht="20.100000000000001" customHeight="1">
      <c r="B26" s="56" t="s">
        <v>181</v>
      </c>
      <c r="C26" s="56" t="s">
        <v>150</v>
      </c>
      <c r="D26" s="90" t="s">
        <v>379</v>
      </c>
      <c r="E26" s="90" t="s">
        <v>379</v>
      </c>
      <c r="F26" s="90" t="s">
        <v>379</v>
      </c>
      <c r="G26" s="90" t="s">
        <v>379</v>
      </c>
      <c r="H26" s="90" t="s">
        <v>379</v>
      </c>
      <c r="I26" s="12" t="s">
        <v>151</v>
      </c>
    </row>
    <row r="27" spans="2:9" ht="20.100000000000001" customHeight="1">
      <c r="B27" s="56" t="s">
        <v>248</v>
      </c>
      <c r="C27" s="56" t="s">
        <v>106</v>
      </c>
      <c r="D27" s="90">
        <v>0.6</v>
      </c>
      <c r="E27" s="90">
        <v>0.59</v>
      </c>
      <c r="F27" s="90">
        <v>0.6</v>
      </c>
      <c r="G27" s="90">
        <v>0.59</v>
      </c>
      <c r="H27" s="90" t="s">
        <v>379</v>
      </c>
      <c r="I27" s="12" t="s">
        <v>107</v>
      </c>
    </row>
    <row r="28" spans="2:9" ht="20.100000000000001" customHeight="1">
      <c r="B28" s="56" t="s">
        <v>190</v>
      </c>
      <c r="C28" s="56" t="s">
        <v>189</v>
      </c>
      <c r="D28" s="90">
        <v>0.1</v>
      </c>
      <c r="E28" s="90">
        <v>0.1</v>
      </c>
      <c r="F28" s="90" t="s">
        <v>379</v>
      </c>
      <c r="G28" s="90">
        <v>0.1</v>
      </c>
      <c r="H28" s="90">
        <v>0.1</v>
      </c>
      <c r="I28" s="12" t="s">
        <v>249</v>
      </c>
    </row>
    <row r="29" spans="2:9" ht="20.100000000000001" customHeight="1">
      <c r="B29" s="56" t="s">
        <v>372</v>
      </c>
      <c r="C29" s="56" t="s">
        <v>371</v>
      </c>
      <c r="D29" s="90" t="s">
        <v>233</v>
      </c>
      <c r="E29" s="90" t="s">
        <v>233</v>
      </c>
      <c r="F29" s="90" t="s">
        <v>379</v>
      </c>
      <c r="G29" s="90" t="s">
        <v>379</v>
      </c>
      <c r="H29" s="90" t="s">
        <v>379</v>
      </c>
      <c r="I29" s="12" t="s">
        <v>373</v>
      </c>
    </row>
    <row r="30" spans="2:9" ht="20.100000000000001" customHeight="1">
      <c r="B30" s="56" t="s">
        <v>250</v>
      </c>
      <c r="C30" s="56" t="s">
        <v>251</v>
      </c>
      <c r="D30" s="90" t="s">
        <v>379</v>
      </c>
      <c r="E30" s="90" t="s">
        <v>379</v>
      </c>
      <c r="F30" s="90" t="s">
        <v>379</v>
      </c>
      <c r="G30" s="90" t="s">
        <v>379</v>
      </c>
      <c r="H30" s="90" t="s">
        <v>379</v>
      </c>
      <c r="I30" s="12" t="s">
        <v>252</v>
      </c>
    </row>
    <row r="31" spans="2:9" ht="20.100000000000001" customHeight="1">
      <c r="B31" s="56" t="s">
        <v>253</v>
      </c>
      <c r="C31" s="56" t="s">
        <v>254</v>
      </c>
      <c r="D31" s="90" t="s">
        <v>233</v>
      </c>
      <c r="E31" s="90" t="s">
        <v>233</v>
      </c>
      <c r="F31" s="90" t="s">
        <v>233</v>
      </c>
      <c r="G31" s="90" t="s">
        <v>233</v>
      </c>
      <c r="H31" s="90" t="s">
        <v>233</v>
      </c>
      <c r="I31" s="12" t="s">
        <v>255</v>
      </c>
    </row>
    <row r="32" spans="2:9" ht="20.100000000000001" customHeight="1">
      <c r="B32" s="56" t="s">
        <v>256</v>
      </c>
      <c r="C32" s="56" t="s">
        <v>200</v>
      </c>
      <c r="D32" s="90" t="s">
        <v>379</v>
      </c>
      <c r="E32" s="90" t="s">
        <v>379</v>
      </c>
      <c r="F32" s="90" t="s">
        <v>379</v>
      </c>
      <c r="G32" s="90" t="s">
        <v>379</v>
      </c>
      <c r="H32" s="90" t="s">
        <v>379</v>
      </c>
      <c r="I32" s="12" t="s">
        <v>203</v>
      </c>
    </row>
    <row r="33" spans="2:9" ht="20.100000000000001" customHeight="1">
      <c r="B33" s="56" t="s">
        <v>257</v>
      </c>
      <c r="C33" s="56" t="s">
        <v>152</v>
      </c>
      <c r="D33" s="90" t="s">
        <v>379</v>
      </c>
      <c r="E33" s="90" t="s">
        <v>379</v>
      </c>
      <c r="F33" s="90">
        <v>0.2</v>
      </c>
      <c r="G33" s="90" t="s">
        <v>379</v>
      </c>
      <c r="H33" s="90">
        <v>0.2</v>
      </c>
      <c r="I33" s="12" t="s">
        <v>153</v>
      </c>
    </row>
    <row r="34" spans="2:9" ht="20.100000000000001" customHeight="1">
      <c r="B34" s="56" t="s">
        <v>258</v>
      </c>
      <c r="C34" s="56" t="s">
        <v>259</v>
      </c>
      <c r="D34" s="90" t="s">
        <v>379</v>
      </c>
      <c r="E34" s="90" t="s">
        <v>379</v>
      </c>
      <c r="F34" s="90" t="s">
        <v>379</v>
      </c>
      <c r="G34" s="90" t="s">
        <v>379</v>
      </c>
      <c r="H34" s="90" t="s">
        <v>379</v>
      </c>
      <c r="I34" s="12" t="s">
        <v>260</v>
      </c>
    </row>
    <row r="35" spans="2:9" ht="20.100000000000001" customHeight="1">
      <c r="B35" s="56" t="s">
        <v>261</v>
      </c>
      <c r="C35" s="56" t="s">
        <v>262</v>
      </c>
      <c r="D35" s="90" t="s">
        <v>379</v>
      </c>
      <c r="E35" s="90" t="s">
        <v>379</v>
      </c>
      <c r="F35" s="90" t="s">
        <v>379</v>
      </c>
      <c r="G35" s="90" t="s">
        <v>379</v>
      </c>
      <c r="H35" s="90" t="s">
        <v>379</v>
      </c>
      <c r="I35" s="12" t="s">
        <v>263</v>
      </c>
    </row>
    <row r="36" spans="2:9" ht="20.100000000000001" customHeight="1">
      <c r="B36" s="56" t="s">
        <v>264</v>
      </c>
      <c r="C36" s="56" t="s">
        <v>265</v>
      </c>
      <c r="D36" s="90" t="s">
        <v>379</v>
      </c>
      <c r="E36" s="90" t="s">
        <v>379</v>
      </c>
      <c r="F36" s="90" t="s">
        <v>379</v>
      </c>
      <c r="G36" s="90" t="s">
        <v>379</v>
      </c>
      <c r="H36" s="90" t="s">
        <v>379</v>
      </c>
      <c r="I36" s="12" t="s">
        <v>266</v>
      </c>
    </row>
    <row r="37" spans="2:9" ht="20.100000000000001" customHeight="1">
      <c r="B37" s="56" t="s">
        <v>267</v>
      </c>
      <c r="C37" s="56" t="s">
        <v>268</v>
      </c>
      <c r="D37" s="90" t="s">
        <v>379</v>
      </c>
      <c r="E37" s="90" t="s">
        <v>379</v>
      </c>
      <c r="F37" s="90" t="s">
        <v>379</v>
      </c>
      <c r="G37" s="90" t="s">
        <v>379</v>
      </c>
      <c r="H37" s="90" t="s">
        <v>379</v>
      </c>
      <c r="I37" s="12" t="s">
        <v>269</v>
      </c>
    </row>
    <row r="38" spans="2:9" ht="20.100000000000001" customHeight="1">
      <c r="B38" s="56" t="s">
        <v>270</v>
      </c>
      <c r="C38" s="56" t="s">
        <v>271</v>
      </c>
      <c r="D38" s="90" t="s">
        <v>379</v>
      </c>
      <c r="E38" s="90" t="s">
        <v>379</v>
      </c>
      <c r="F38" s="90" t="s">
        <v>379</v>
      </c>
      <c r="G38" s="90" t="s">
        <v>379</v>
      </c>
      <c r="H38" s="90" t="s">
        <v>379</v>
      </c>
      <c r="I38" s="12" t="s">
        <v>272</v>
      </c>
    </row>
    <row r="39" spans="2:9" ht="20.100000000000001" customHeight="1">
      <c r="B39" s="56" t="s">
        <v>273</v>
      </c>
      <c r="C39" s="56" t="s">
        <v>207</v>
      </c>
      <c r="D39" s="90" t="s">
        <v>379</v>
      </c>
      <c r="E39" s="90">
        <v>0.11</v>
      </c>
      <c r="F39" s="90" t="s">
        <v>379</v>
      </c>
      <c r="G39" s="90" t="s">
        <v>379</v>
      </c>
      <c r="H39" s="90" t="s">
        <v>379</v>
      </c>
      <c r="I39" s="12" t="s">
        <v>208</v>
      </c>
    </row>
    <row r="40" spans="2:9" ht="20.100000000000001" customHeight="1">
      <c r="B40" s="56" t="s">
        <v>274</v>
      </c>
      <c r="C40" s="56" t="s">
        <v>275</v>
      </c>
      <c r="D40" s="90" t="s">
        <v>379</v>
      </c>
      <c r="E40" s="90" t="s">
        <v>379</v>
      </c>
      <c r="F40" s="90" t="s">
        <v>379</v>
      </c>
      <c r="G40" s="90" t="s">
        <v>379</v>
      </c>
      <c r="H40" s="90" t="s">
        <v>379</v>
      </c>
      <c r="I40" s="12" t="s">
        <v>276</v>
      </c>
    </row>
    <row r="41" spans="2:9" ht="20.100000000000001" customHeight="1">
      <c r="B41" s="56" t="s">
        <v>277</v>
      </c>
      <c r="C41" s="56" t="s">
        <v>278</v>
      </c>
      <c r="D41" s="90" t="s">
        <v>379</v>
      </c>
      <c r="E41" s="90" t="s">
        <v>379</v>
      </c>
      <c r="F41" s="90" t="s">
        <v>379</v>
      </c>
      <c r="G41" s="90" t="s">
        <v>379</v>
      </c>
      <c r="H41" s="90" t="s">
        <v>379</v>
      </c>
      <c r="I41" s="12" t="s">
        <v>279</v>
      </c>
    </row>
    <row r="42" spans="2:9" ht="20.100000000000001" customHeight="1">
      <c r="B42" s="56" t="s">
        <v>280</v>
      </c>
      <c r="C42" s="56" t="s">
        <v>281</v>
      </c>
      <c r="D42" s="90" t="s">
        <v>379</v>
      </c>
      <c r="E42" s="90" t="s">
        <v>379</v>
      </c>
      <c r="F42" s="90" t="s">
        <v>379</v>
      </c>
      <c r="G42" s="90" t="s">
        <v>379</v>
      </c>
      <c r="H42" s="90" t="s">
        <v>379</v>
      </c>
      <c r="I42" s="12" t="s">
        <v>282</v>
      </c>
    </row>
    <row r="43" spans="2:9" ht="20.100000000000001" customHeight="1">
      <c r="B43" s="56" t="s">
        <v>199</v>
      </c>
      <c r="C43" s="56" t="s">
        <v>198</v>
      </c>
      <c r="D43" s="90">
        <v>0.67</v>
      </c>
      <c r="E43" s="90" t="s">
        <v>379</v>
      </c>
      <c r="F43" s="90">
        <v>0.67</v>
      </c>
      <c r="G43" s="90">
        <v>0.67</v>
      </c>
      <c r="H43" s="90">
        <v>0.67</v>
      </c>
      <c r="I43" s="12" t="s">
        <v>283</v>
      </c>
    </row>
    <row r="44" spans="2:9" ht="20.100000000000001" customHeight="1">
      <c r="B44" s="56" t="s">
        <v>284</v>
      </c>
      <c r="C44" s="56" t="s">
        <v>285</v>
      </c>
      <c r="D44" s="90" t="s">
        <v>379</v>
      </c>
      <c r="E44" s="90" t="s">
        <v>379</v>
      </c>
      <c r="F44" s="90" t="s">
        <v>379</v>
      </c>
      <c r="G44" s="90" t="s">
        <v>379</v>
      </c>
      <c r="H44" s="90" t="s">
        <v>379</v>
      </c>
      <c r="I44" s="12" t="s">
        <v>286</v>
      </c>
    </row>
    <row r="45" spans="2:9" ht="20.100000000000001" customHeight="1">
      <c r="B45" s="56" t="s">
        <v>287</v>
      </c>
      <c r="C45" s="56" t="s">
        <v>288</v>
      </c>
      <c r="D45" s="90" t="s">
        <v>379</v>
      </c>
      <c r="E45" s="90" t="s">
        <v>379</v>
      </c>
      <c r="F45" s="90" t="s">
        <v>379</v>
      </c>
      <c r="G45" s="90" t="s">
        <v>379</v>
      </c>
      <c r="H45" s="90" t="s">
        <v>379</v>
      </c>
      <c r="I45" s="12" t="s">
        <v>289</v>
      </c>
    </row>
    <row r="46" spans="2:9" ht="20.100000000000001" customHeight="1">
      <c r="B46" s="56" t="s">
        <v>290</v>
      </c>
      <c r="C46" s="56" t="s">
        <v>291</v>
      </c>
      <c r="D46" s="90" t="s">
        <v>379</v>
      </c>
      <c r="E46" s="90" t="s">
        <v>379</v>
      </c>
      <c r="F46" s="90" t="s">
        <v>379</v>
      </c>
      <c r="G46" s="90" t="s">
        <v>379</v>
      </c>
      <c r="H46" s="90" t="s">
        <v>379</v>
      </c>
      <c r="I46" s="12" t="s">
        <v>292</v>
      </c>
    </row>
    <row r="47" spans="2:9" ht="20.100000000000001" customHeight="1">
      <c r="B47" s="56" t="s">
        <v>293</v>
      </c>
      <c r="C47" s="85" t="s">
        <v>294</v>
      </c>
      <c r="D47" s="90" t="s">
        <v>379</v>
      </c>
      <c r="E47" s="90" t="s">
        <v>379</v>
      </c>
      <c r="F47" s="90" t="s">
        <v>379</v>
      </c>
      <c r="G47" s="90" t="s">
        <v>379</v>
      </c>
      <c r="H47" s="90" t="s">
        <v>379</v>
      </c>
      <c r="I47" s="86" t="s">
        <v>295</v>
      </c>
    </row>
    <row r="48" spans="2:9" ht="20.100000000000001" customHeight="1">
      <c r="B48" s="56" t="s">
        <v>296</v>
      </c>
      <c r="C48" s="85" t="s">
        <v>297</v>
      </c>
      <c r="D48" s="90" t="s">
        <v>379</v>
      </c>
      <c r="E48" s="90" t="s">
        <v>379</v>
      </c>
      <c r="F48" s="90" t="s">
        <v>379</v>
      </c>
      <c r="G48" s="90" t="s">
        <v>379</v>
      </c>
      <c r="H48" s="90" t="s">
        <v>379</v>
      </c>
      <c r="I48" s="86" t="s">
        <v>298</v>
      </c>
    </row>
    <row r="49" spans="2:9" ht="20.100000000000001" customHeight="1">
      <c r="B49" s="55" t="s">
        <v>27</v>
      </c>
      <c r="C49" s="82"/>
      <c r="D49" s="83"/>
      <c r="E49" s="83"/>
      <c r="F49" s="83"/>
      <c r="G49" s="83"/>
      <c r="H49" s="83"/>
      <c r="I49" s="84" t="s">
        <v>299</v>
      </c>
    </row>
    <row r="50" spans="2:9" ht="20.100000000000001" customHeight="1">
      <c r="B50" s="56" t="s">
        <v>382</v>
      </c>
      <c r="C50" s="56" t="s">
        <v>32</v>
      </c>
      <c r="D50" s="90">
        <v>15.78</v>
      </c>
      <c r="E50" s="90">
        <v>15.77</v>
      </c>
      <c r="F50" s="90">
        <v>16</v>
      </c>
      <c r="G50" s="90">
        <v>16.43</v>
      </c>
      <c r="H50" s="90">
        <v>16.3</v>
      </c>
      <c r="I50" s="12" t="s">
        <v>33</v>
      </c>
    </row>
    <row r="51" spans="2:9" ht="20.100000000000001" customHeight="1">
      <c r="B51" s="56" t="s">
        <v>112</v>
      </c>
      <c r="C51" s="56" t="s">
        <v>113</v>
      </c>
      <c r="D51" s="90">
        <v>3.69</v>
      </c>
      <c r="E51" s="90">
        <v>3.69</v>
      </c>
      <c r="F51" s="90">
        <v>3.69</v>
      </c>
      <c r="G51" s="90">
        <v>3.71</v>
      </c>
      <c r="H51" s="90">
        <v>3.65</v>
      </c>
      <c r="I51" s="12" t="s">
        <v>300</v>
      </c>
    </row>
    <row r="52" spans="2:9" ht="20.100000000000001" customHeight="1">
      <c r="B52" s="55" t="s">
        <v>114</v>
      </c>
      <c r="C52" s="82"/>
      <c r="D52" s="83"/>
      <c r="E52" s="83"/>
      <c r="F52" s="83"/>
      <c r="G52" s="83"/>
      <c r="H52" s="83"/>
      <c r="I52" s="84" t="s">
        <v>116</v>
      </c>
    </row>
    <row r="53" spans="2:9" ht="20.100000000000001" customHeight="1">
      <c r="B53" s="56" t="s">
        <v>301</v>
      </c>
      <c r="C53" s="56" t="s">
        <v>162</v>
      </c>
      <c r="D53" s="90">
        <v>0.91</v>
      </c>
      <c r="E53" s="90">
        <v>0.91</v>
      </c>
      <c r="F53" s="90">
        <v>0.92</v>
      </c>
      <c r="G53" s="90">
        <v>0.91</v>
      </c>
      <c r="H53" s="90">
        <v>0.91</v>
      </c>
      <c r="I53" s="12" t="s">
        <v>163</v>
      </c>
    </row>
    <row r="54" spans="2:9" ht="20.100000000000001" customHeight="1">
      <c r="B54" s="56" t="s">
        <v>302</v>
      </c>
      <c r="C54" s="56" t="s">
        <v>148</v>
      </c>
      <c r="D54" s="90" t="s">
        <v>379</v>
      </c>
      <c r="E54" s="90" t="s">
        <v>379</v>
      </c>
      <c r="F54" s="90">
        <v>0.76</v>
      </c>
      <c r="G54" s="90" t="s">
        <v>379</v>
      </c>
      <c r="H54" s="90">
        <v>0.73</v>
      </c>
      <c r="I54" s="12" t="s">
        <v>149</v>
      </c>
    </row>
    <row r="55" spans="2:9" ht="20.100000000000001" customHeight="1">
      <c r="B55" s="56" t="s">
        <v>303</v>
      </c>
      <c r="C55" s="56" t="s">
        <v>209</v>
      </c>
      <c r="D55" s="90" t="s">
        <v>379</v>
      </c>
      <c r="E55" s="90" t="s">
        <v>379</v>
      </c>
      <c r="F55" s="90" t="s">
        <v>379</v>
      </c>
      <c r="G55" s="90" t="s">
        <v>379</v>
      </c>
      <c r="H55" s="90" t="s">
        <v>379</v>
      </c>
      <c r="I55" s="12" t="s">
        <v>304</v>
      </c>
    </row>
    <row r="56" spans="2:9" ht="20.100000000000001" customHeight="1">
      <c r="B56" s="56" t="s">
        <v>305</v>
      </c>
      <c r="C56" s="56" t="s">
        <v>206</v>
      </c>
      <c r="D56" s="90" t="s">
        <v>379</v>
      </c>
      <c r="E56" s="90">
        <v>0.43</v>
      </c>
      <c r="F56" s="90" t="s">
        <v>379</v>
      </c>
      <c r="G56" s="90" t="s">
        <v>379</v>
      </c>
      <c r="H56" s="90" t="s">
        <v>379</v>
      </c>
      <c r="I56" s="12" t="s">
        <v>210</v>
      </c>
    </row>
    <row r="57" spans="2:9" ht="20.100000000000001" customHeight="1">
      <c r="B57" s="56" t="s">
        <v>306</v>
      </c>
      <c r="C57" s="56" t="s">
        <v>307</v>
      </c>
      <c r="D57" s="90">
        <v>5.34</v>
      </c>
      <c r="E57" s="90">
        <v>5.09</v>
      </c>
      <c r="F57" s="90">
        <v>4.84</v>
      </c>
      <c r="G57" s="90">
        <v>4.5999999999999996</v>
      </c>
      <c r="H57" s="90">
        <v>4.5999999999999996</v>
      </c>
      <c r="I57" s="12" t="s">
        <v>308</v>
      </c>
    </row>
    <row r="58" spans="2:9" ht="20.100000000000001" customHeight="1">
      <c r="B58" s="55" t="s">
        <v>164</v>
      </c>
      <c r="C58" s="82"/>
      <c r="D58" s="83"/>
      <c r="E58" s="83"/>
      <c r="F58" s="83"/>
      <c r="G58" s="83"/>
      <c r="H58" s="83"/>
      <c r="I58" s="84" t="s">
        <v>168</v>
      </c>
    </row>
    <row r="59" spans="2:9" ht="20.100000000000001" customHeight="1">
      <c r="B59" s="56" t="s">
        <v>309</v>
      </c>
      <c r="C59" s="56" t="s">
        <v>310</v>
      </c>
      <c r="D59" s="90" t="s">
        <v>379</v>
      </c>
      <c r="E59" s="90">
        <v>0.69</v>
      </c>
      <c r="F59" s="90">
        <v>0.69</v>
      </c>
      <c r="G59" s="90" t="s">
        <v>379</v>
      </c>
      <c r="H59" s="90" t="s">
        <v>379</v>
      </c>
      <c r="I59" s="12" t="s">
        <v>311</v>
      </c>
    </row>
    <row r="60" spans="2:9" ht="20.100000000000001" customHeight="1">
      <c r="B60" s="56" t="s">
        <v>312</v>
      </c>
      <c r="C60" s="56" t="s">
        <v>313</v>
      </c>
      <c r="D60" s="90" t="s">
        <v>233</v>
      </c>
      <c r="E60" s="90" t="s">
        <v>233</v>
      </c>
      <c r="F60" s="90" t="s">
        <v>233</v>
      </c>
      <c r="G60" s="90" t="s">
        <v>233</v>
      </c>
      <c r="H60" s="90" t="s">
        <v>233</v>
      </c>
      <c r="I60" s="12" t="s">
        <v>314</v>
      </c>
    </row>
    <row r="61" spans="2:9" ht="20.100000000000001" customHeight="1">
      <c r="B61" s="56" t="s">
        <v>315</v>
      </c>
      <c r="C61" s="56" t="s">
        <v>316</v>
      </c>
      <c r="D61" s="90" t="s">
        <v>233</v>
      </c>
      <c r="E61" s="90" t="s">
        <v>233</v>
      </c>
      <c r="F61" s="90" t="s">
        <v>233</v>
      </c>
      <c r="G61" s="90" t="s">
        <v>233</v>
      </c>
      <c r="H61" s="90" t="s">
        <v>233</v>
      </c>
      <c r="I61" s="87" t="s">
        <v>317</v>
      </c>
    </row>
    <row r="62" spans="2:9" ht="20.100000000000001" customHeight="1">
      <c r="B62" s="56" t="s">
        <v>165</v>
      </c>
      <c r="C62" s="56" t="s">
        <v>166</v>
      </c>
      <c r="D62" s="90" t="s">
        <v>379</v>
      </c>
      <c r="E62" s="90" t="s">
        <v>379</v>
      </c>
      <c r="F62" s="90" t="s">
        <v>379</v>
      </c>
      <c r="G62" s="90" t="s">
        <v>379</v>
      </c>
      <c r="H62" s="90" t="s">
        <v>379</v>
      </c>
      <c r="I62" s="12" t="s">
        <v>167</v>
      </c>
    </row>
    <row r="63" spans="2:9" ht="20.100000000000001" customHeight="1">
      <c r="B63" s="56" t="s">
        <v>318</v>
      </c>
      <c r="C63" s="56" t="s">
        <v>319</v>
      </c>
      <c r="D63" s="90" t="s">
        <v>233</v>
      </c>
      <c r="E63" s="90" t="s">
        <v>233</v>
      </c>
      <c r="F63" s="90" t="s">
        <v>233</v>
      </c>
      <c r="G63" s="90" t="s">
        <v>233</v>
      </c>
      <c r="H63" s="90" t="s">
        <v>233</v>
      </c>
      <c r="I63" s="12" t="s">
        <v>320</v>
      </c>
    </row>
    <row r="64" spans="2:9" ht="20.100000000000001" customHeight="1">
      <c r="B64" s="56" t="s">
        <v>321</v>
      </c>
      <c r="C64" s="56" t="s">
        <v>322</v>
      </c>
      <c r="D64" s="90" t="s">
        <v>233</v>
      </c>
      <c r="E64" s="90" t="s">
        <v>233</v>
      </c>
      <c r="F64" s="90" t="s">
        <v>233</v>
      </c>
      <c r="G64" s="90" t="s">
        <v>233</v>
      </c>
      <c r="H64" s="90" t="s">
        <v>233</v>
      </c>
      <c r="I64" s="12" t="s">
        <v>323</v>
      </c>
    </row>
    <row r="65" spans="2:9" ht="23.25" customHeight="1">
      <c r="B65" s="163" t="s">
        <v>427</v>
      </c>
      <c r="C65" s="164"/>
      <c r="D65" s="164"/>
      <c r="E65" s="164"/>
      <c r="F65" s="164"/>
      <c r="G65" s="164"/>
      <c r="H65" s="164"/>
      <c r="I65" s="165"/>
    </row>
    <row r="66" spans="2:9" ht="23.25" customHeight="1">
      <c r="B66" s="166" t="s">
        <v>428</v>
      </c>
      <c r="C66" s="167"/>
      <c r="D66" s="167"/>
      <c r="E66" s="167"/>
      <c r="F66" s="167"/>
      <c r="G66" s="167"/>
      <c r="H66" s="167"/>
      <c r="I66" s="168"/>
    </row>
    <row r="67" spans="2:9" ht="20.100000000000001" customHeight="1">
      <c r="B67" s="169" t="s">
        <v>225</v>
      </c>
      <c r="C67" s="170" t="s">
        <v>119</v>
      </c>
      <c r="D67" s="171">
        <v>46124</v>
      </c>
      <c r="E67" s="171">
        <v>46125</v>
      </c>
      <c r="F67" s="171">
        <v>46126</v>
      </c>
      <c r="G67" s="171">
        <v>46127</v>
      </c>
      <c r="H67" s="171">
        <v>46128</v>
      </c>
      <c r="I67" s="169" t="s">
        <v>226</v>
      </c>
    </row>
    <row r="68" spans="2:9" ht="20.100000000000001" customHeight="1">
      <c r="B68" s="169"/>
      <c r="C68" s="170"/>
      <c r="D68" s="171"/>
      <c r="E68" s="171"/>
      <c r="F68" s="171"/>
      <c r="G68" s="171"/>
      <c r="H68" s="171"/>
      <c r="I68" s="169"/>
    </row>
    <row r="69" spans="2:9" ht="20.100000000000001" customHeight="1">
      <c r="B69" s="55" t="s">
        <v>324</v>
      </c>
      <c r="C69" s="82"/>
      <c r="D69" s="83"/>
      <c r="E69" s="83"/>
      <c r="F69" s="83"/>
      <c r="G69" s="83"/>
      <c r="H69" s="83"/>
      <c r="I69" s="84" t="s">
        <v>378</v>
      </c>
    </row>
    <row r="70" spans="2:9" ht="20.100000000000001" customHeight="1">
      <c r="B70" s="56" t="s">
        <v>325</v>
      </c>
      <c r="C70" s="56" t="s">
        <v>143</v>
      </c>
      <c r="D70" s="90">
        <v>4.3</v>
      </c>
      <c r="E70" s="90">
        <v>4.3099999999999996</v>
      </c>
      <c r="F70" s="90">
        <v>4.3</v>
      </c>
      <c r="G70" s="90">
        <v>4.3</v>
      </c>
      <c r="H70" s="90">
        <v>4.3</v>
      </c>
      <c r="I70" s="12" t="s">
        <v>144</v>
      </c>
    </row>
    <row r="71" spans="2:9" ht="20.100000000000001" customHeight="1">
      <c r="B71" s="56" t="s">
        <v>67</v>
      </c>
      <c r="C71" s="56" t="s">
        <v>68</v>
      </c>
      <c r="D71" s="90">
        <v>3.28</v>
      </c>
      <c r="E71" s="90">
        <v>3.26</v>
      </c>
      <c r="F71" s="90">
        <v>3.26</v>
      </c>
      <c r="G71" s="90">
        <v>3.23</v>
      </c>
      <c r="H71" s="90">
        <v>3.26</v>
      </c>
      <c r="I71" s="12" t="s">
        <v>69</v>
      </c>
    </row>
    <row r="72" spans="2:9" ht="20.100000000000001" customHeight="1">
      <c r="B72" s="56" t="s">
        <v>326</v>
      </c>
      <c r="C72" s="56" t="s">
        <v>177</v>
      </c>
      <c r="D72" s="90" t="s">
        <v>379</v>
      </c>
      <c r="E72" s="90">
        <v>0.71</v>
      </c>
      <c r="F72" s="90" t="s">
        <v>379</v>
      </c>
      <c r="G72" s="90">
        <v>0.71</v>
      </c>
      <c r="H72" s="90">
        <v>0.71</v>
      </c>
      <c r="I72" s="12" t="s">
        <v>179</v>
      </c>
    </row>
    <row r="73" spans="2:9" ht="20.100000000000001" customHeight="1">
      <c r="B73" s="56" t="s">
        <v>327</v>
      </c>
      <c r="C73" s="56" t="s">
        <v>328</v>
      </c>
      <c r="D73" s="90" t="s">
        <v>233</v>
      </c>
      <c r="E73" s="90" t="s">
        <v>233</v>
      </c>
      <c r="F73" s="90" t="s">
        <v>233</v>
      </c>
      <c r="G73" s="90" t="s">
        <v>233</v>
      </c>
      <c r="H73" s="90" t="s">
        <v>233</v>
      </c>
      <c r="I73" s="12" t="s">
        <v>329</v>
      </c>
    </row>
    <row r="74" spans="2:9" ht="20.100000000000001" customHeight="1">
      <c r="B74" s="56" t="s">
        <v>70</v>
      </c>
      <c r="C74" s="56" t="s">
        <v>71</v>
      </c>
      <c r="D74" s="90">
        <v>23.1</v>
      </c>
      <c r="E74" s="90">
        <v>23.4</v>
      </c>
      <c r="F74" s="90">
        <v>23.35</v>
      </c>
      <c r="G74" s="90">
        <v>23.35</v>
      </c>
      <c r="H74" s="90">
        <v>23.25</v>
      </c>
      <c r="I74" s="12" t="s">
        <v>72</v>
      </c>
    </row>
    <row r="75" spans="2:9" ht="20.100000000000001" customHeight="1">
      <c r="B75" s="56" t="s">
        <v>330</v>
      </c>
      <c r="C75" s="56" t="s">
        <v>178</v>
      </c>
      <c r="D75" s="90" t="s">
        <v>379</v>
      </c>
      <c r="E75" s="90">
        <v>1.7</v>
      </c>
      <c r="F75" s="90">
        <v>1.7</v>
      </c>
      <c r="G75" s="90">
        <v>1.7</v>
      </c>
      <c r="H75" s="90">
        <v>1.7</v>
      </c>
      <c r="I75" s="12" t="s">
        <v>180</v>
      </c>
    </row>
    <row r="76" spans="2:9" ht="20.100000000000001" customHeight="1">
      <c r="B76" s="56" t="s">
        <v>331</v>
      </c>
      <c r="C76" s="56" t="s">
        <v>214</v>
      </c>
      <c r="D76" s="90">
        <v>1.02</v>
      </c>
      <c r="E76" s="90">
        <v>1</v>
      </c>
      <c r="F76" s="90">
        <v>1.05</v>
      </c>
      <c r="G76" s="90">
        <v>1.05</v>
      </c>
      <c r="H76" s="90">
        <v>1.06</v>
      </c>
      <c r="I76" s="12" t="s">
        <v>215</v>
      </c>
    </row>
    <row r="77" spans="2:9" ht="20.100000000000001" customHeight="1">
      <c r="B77" s="56" t="s">
        <v>332</v>
      </c>
      <c r="C77" s="56" t="s">
        <v>201</v>
      </c>
      <c r="D77" s="90">
        <v>1.85</v>
      </c>
      <c r="E77" s="90">
        <v>1.85</v>
      </c>
      <c r="F77" s="90">
        <v>1.8</v>
      </c>
      <c r="G77" s="90">
        <v>1.81</v>
      </c>
      <c r="H77" s="90" t="s">
        <v>379</v>
      </c>
      <c r="I77" s="12" t="s">
        <v>202</v>
      </c>
    </row>
    <row r="78" spans="2:9" ht="20.100000000000001" customHeight="1">
      <c r="B78" s="56" t="s">
        <v>212</v>
      </c>
      <c r="C78" s="56" t="s">
        <v>211</v>
      </c>
      <c r="D78" s="90">
        <v>6.89</v>
      </c>
      <c r="E78" s="90">
        <v>7.23</v>
      </c>
      <c r="F78" s="90">
        <v>7.23</v>
      </c>
      <c r="G78" s="90">
        <v>7.02</v>
      </c>
      <c r="H78" s="90">
        <v>7</v>
      </c>
      <c r="I78" s="87" t="s">
        <v>217</v>
      </c>
    </row>
    <row r="79" spans="2:9" ht="20.100000000000001" customHeight="1">
      <c r="B79" s="56" t="s">
        <v>117</v>
      </c>
      <c r="C79" s="56" t="s">
        <v>118</v>
      </c>
      <c r="D79" s="90">
        <v>0.63</v>
      </c>
      <c r="E79" s="90" t="s">
        <v>379</v>
      </c>
      <c r="F79" s="90" t="s">
        <v>379</v>
      </c>
      <c r="G79" s="90" t="s">
        <v>379</v>
      </c>
      <c r="H79" s="90" t="s">
        <v>379</v>
      </c>
      <c r="I79" s="87" t="s">
        <v>333</v>
      </c>
    </row>
    <row r="80" spans="2:9" ht="20.100000000000001" customHeight="1">
      <c r="B80" s="56" t="s">
        <v>334</v>
      </c>
      <c r="C80" s="85" t="s">
        <v>335</v>
      </c>
      <c r="D80" s="90" t="s">
        <v>379</v>
      </c>
      <c r="E80" s="90" t="s">
        <v>379</v>
      </c>
      <c r="F80" s="90" t="s">
        <v>379</v>
      </c>
      <c r="G80" s="90" t="s">
        <v>379</v>
      </c>
      <c r="H80" s="90" t="s">
        <v>379</v>
      </c>
      <c r="I80" s="88" t="s">
        <v>336</v>
      </c>
    </row>
    <row r="81" spans="2:9" ht="20.100000000000001" customHeight="1">
      <c r="B81" s="55" t="s">
        <v>76</v>
      </c>
      <c r="C81" s="82"/>
      <c r="D81" s="83"/>
      <c r="E81" s="83"/>
      <c r="F81" s="83"/>
      <c r="G81" s="83"/>
      <c r="H81" s="83"/>
      <c r="I81" s="84" t="s">
        <v>30</v>
      </c>
    </row>
    <row r="82" spans="2:9" ht="20.100000000000001" customHeight="1">
      <c r="B82" s="56" t="s">
        <v>56</v>
      </c>
      <c r="C82" s="56" t="s">
        <v>57</v>
      </c>
      <c r="D82" s="90">
        <v>2.21</v>
      </c>
      <c r="E82" s="90">
        <v>2.21</v>
      </c>
      <c r="F82" s="90">
        <v>2.2200000000000002</v>
      </c>
      <c r="G82" s="90">
        <v>2.2000000000000002</v>
      </c>
      <c r="H82" s="90">
        <v>2.2000000000000002</v>
      </c>
      <c r="I82" s="12" t="s">
        <v>58</v>
      </c>
    </row>
    <row r="83" spans="2:9" ht="20.100000000000001" customHeight="1">
      <c r="B83" s="56" t="s">
        <v>156</v>
      </c>
      <c r="C83" s="56" t="s">
        <v>155</v>
      </c>
      <c r="D83" s="90">
        <v>5.45</v>
      </c>
      <c r="E83" s="90">
        <v>5.5</v>
      </c>
      <c r="F83" s="90">
        <v>5.5</v>
      </c>
      <c r="G83" s="90" t="s">
        <v>379</v>
      </c>
      <c r="H83" s="90">
        <v>5.5</v>
      </c>
      <c r="I83" s="12" t="s">
        <v>157</v>
      </c>
    </row>
    <row r="84" spans="2:9" ht="20.100000000000001" customHeight="1">
      <c r="B84" s="56" t="s">
        <v>186</v>
      </c>
      <c r="C84" s="56" t="s">
        <v>184</v>
      </c>
      <c r="D84" s="90">
        <v>18</v>
      </c>
      <c r="E84" s="90">
        <v>18</v>
      </c>
      <c r="F84" s="90">
        <v>18</v>
      </c>
      <c r="G84" s="90">
        <v>18.190000000000001</v>
      </c>
      <c r="H84" s="90">
        <v>18.5</v>
      </c>
      <c r="I84" s="12" t="s">
        <v>195</v>
      </c>
    </row>
    <row r="85" spans="2:9" ht="20.100000000000001" customHeight="1">
      <c r="B85" s="56" t="s">
        <v>337</v>
      </c>
      <c r="C85" s="56" t="s">
        <v>338</v>
      </c>
      <c r="D85" s="90" t="s">
        <v>379</v>
      </c>
      <c r="E85" s="90" t="s">
        <v>379</v>
      </c>
      <c r="F85" s="90" t="s">
        <v>379</v>
      </c>
      <c r="G85" s="90" t="s">
        <v>379</v>
      </c>
      <c r="H85" s="90" t="s">
        <v>379</v>
      </c>
      <c r="I85" s="12" t="s">
        <v>339</v>
      </c>
    </row>
    <row r="86" spans="2:9" ht="20.100000000000001" customHeight="1">
      <c r="B86" s="56" t="s">
        <v>59</v>
      </c>
      <c r="C86" s="56" t="s">
        <v>34</v>
      </c>
      <c r="D86" s="90">
        <v>5.92</v>
      </c>
      <c r="E86" s="90">
        <v>6.02</v>
      </c>
      <c r="F86" s="90">
        <v>6</v>
      </c>
      <c r="G86" s="90">
        <v>6</v>
      </c>
      <c r="H86" s="90">
        <v>6.18</v>
      </c>
      <c r="I86" s="12" t="s">
        <v>35</v>
      </c>
    </row>
    <row r="87" spans="2:9" ht="20.100000000000001" customHeight="1">
      <c r="B87" s="56" t="s">
        <v>60</v>
      </c>
      <c r="C87" s="56" t="s">
        <v>41</v>
      </c>
      <c r="D87" s="90">
        <v>2.4500000000000002</v>
      </c>
      <c r="E87" s="90">
        <v>2.4500000000000002</v>
      </c>
      <c r="F87" s="90">
        <v>2.4500000000000002</v>
      </c>
      <c r="G87" s="90" t="s">
        <v>379</v>
      </c>
      <c r="H87" s="90" t="s">
        <v>379</v>
      </c>
      <c r="I87" s="12" t="s">
        <v>61</v>
      </c>
    </row>
    <row r="88" spans="2:9" ht="20.100000000000001" customHeight="1">
      <c r="B88" s="56" t="s">
        <v>340</v>
      </c>
      <c r="C88" s="56" t="s">
        <v>77</v>
      </c>
      <c r="D88" s="90">
        <v>1.46</v>
      </c>
      <c r="E88" s="90">
        <v>1.46</v>
      </c>
      <c r="F88" s="90">
        <v>1.4</v>
      </c>
      <c r="G88" s="90" t="s">
        <v>379</v>
      </c>
      <c r="H88" s="90">
        <v>1.35</v>
      </c>
      <c r="I88" s="12" t="s">
        <v>78</v>
      </c>
    </row>
    <row r="89" spans="2:9" ht="20.100000000000001" customHeight="1">
      <c r="B89" s="56" t="s">
        <v>341</v>
      </c>
      <c r="C89" s="56" t="s">
        <v>342</v>
      </c>
      <c r="D89" s="90">
        <v>1.2</v>
      </c>
      <c r="E89" s="90">
        <v>1.25</v>
      </c>
      <c r="F89" s="90">
        <v>1.26</v>
      </c>
      <c r="G89" s="90" t="s">
        <v>379</v>
      </c>
      <c r="H89" s="90">
        <v>1.24</v>
      </c>
      <c r="I89" s="12" t="s">
        <v>343</v>
      </c>
    </row>
    <row r="90" spans="2:9" ht="20.100000000000001" customHeight="1">
      <c r="B90" s="56" t="s">
        <v>344</v>
      </c>
      <c r="C90" s="56" t="s">
        <v>145</v>
      </c>
      <c r="D90" s="90">
        <v>1.9</v>
      </c>
      <c r="E90" s="90">
        <v>1.88</v>
      </c>
      <c r="F90" s="90">
        <v>1.88</v>
      </c>
      <c r="G90" s="90">
        <v>1.87</v>
      </c>
      <c r="H90" s="90">
        <v>1.86</v>
      </c>
      <c r="I90" s="12" t="s">
        <v>146</v>
      </c>
    </row>
    <row r="91" spans="2:9" ht="20.100000000000001" customHeight="1">
      <c r="B91" s="56" t="s">
        <v>103</v>
      </c>
      <c r="C91" s="56" t="s">
        <v>79</v>
      </c>
      <c r="D91" s="90" t="s">
        <v>379</v>
      </c>
      <c r="E91" s="90" t="s">
        <v>379</v>
      </c>
      <c r="F91" s="90" t="s">
        <v>379</v>
      </c>
      <c r="G91" s="90" t="s">
        <v>379</v>
      </c>
      <c r="H91" s="90" t="s">
        <v>379</v>
      </c>
      <c r="I91" s="12" t="s">
        <v>80</v>
      </c>
    </row>
    <row r="92" spans="2:9" ht="20.100000000000001" customHeight="1">
      <c r="B92" s="56" t="s">
        <v>62</v>
      </c>
      <c r="C92" s="56" t="s">
        <v>46</v>
      </c>
      <c r="D92" s="90">
        <v>2.52</v>
      </c>
      <c r="E92" s="90">
        <v>2.5</v>
      </c>
      <c r="F92" s="90" t="s">
        <v>379</v>
      </c>
      <c r="G92" s="90" t="s">
        <v>379</v>
      </c>
      <c r="H92" s="90">
        <v>2.4</v>
      </c>
      <c r="I92" s="12" t="s">
        <v>44</v>
      </c>
    </row>
    <row r="93" spans="2:9" ht="20.100000000000001" customHeight="1">
      <c r="B93" s="56" t="s">
        <v>81</v>
      </c>
      <c r="C93" s="56" t="s">
        <v>82</v>
      </c>
      <c r="D93" s="90">
        <v>2.79</v>
      </c>
      <c r="E93" s="90">
        <v>2.78</v>
      </c>
      <c r="F93" s="90">
        <v>2.7</v>
      </c>
      <c r="G93" s="90">
        <v>2.75</v>
      </c>
      <c r="H93" s="90">
        <v>2.78</v>
      </c>
      <c r="I93" s="12" t="s">
        <v>83</v>
      </c>
    </row>
    <row r="94" spans="2:9" ht="20.100000000000001" customHeight="1">
      <c r="B94" s="56" t="s">
        <v>127</v>
      </c>
      <c r="C94" s="56" t="s">
        <v>126</v>
      </c>
      <c r="D94" s="90">
        <v>5.77</v>
      </c>
      <c r="E94" s="90" t="s">
        <v>379</v>
      </c>
      <c r="F94" s="90" t="s">
        <v>379</v>
      </c>
      <c r="G94" s="90" t="s">
        <v>379</v>
      </c>
      <c r="H94" s="90" t="s">
        <v>379</v>
      </c>
      <c r="I94" s="12" t="s">
        <v>129</v>
      </c>
    </row>
    <row r="95" spans="2:9" ht="20.100000000000001" customHeight="1">
      <c r="B95" s="56" t="s">
        <v>187</v>
      </c>
      <c r="C95" s="56" t="s">
        <v>185</v>
      </c>
      <c r="D95" s="90">
        <v>1.25</v>
      </c>
      <c r="E95" s="90">
        <v>1.24</v>
      </c>
      <c r="F95" s="90">
        <v>1.24</v>
      </c>
      <c r="G95" s="90">
        <v>1.24</v>
      </c>
      <c r="H95" s="90" t="s">
        <v>379</v>
      </c>
      <c r="I95" s="12" t="s">
        <v>194</v>
      </c>
    </row>
    <row r="96" spans="2:9" ht="20.100000000000001" customHeight="1">
      <c r="B96" s="56" t="s">
        <v>345</v>
      </c>
      <c r="C96" s="56" t="s">
        <v>154</v>
      </c>
      <c r="D96" s="90"/>
      <c r="E96" s="90" t="s">
        <v>379</v>
      </c>
      <c r="F96" s="90">
        <v>1.9</v>
      </c>
      <c r="G96" s="90" t="s">
        <v>379</v>
      </c>
      <c r="H96" s="90">
        <v>1.9</v>
      </c>
      <c r="I96" s="12" t="s">
        <v>158</v>
      </c>
    </row>
    <row r="97" spans="2:9" ht="20.100000000000001" customHeight="1">
      <c r="B97" s="56" t="s">
        <v>84</v>
      </c>
      <c r="C97" s="56" t="s">
        <v>85</v>
      </c>
      <c r="D97" s="90">
        <v>2.2799999999999998</v>
      </c>
      <c r="E97" s="90" t="s">
        <v>379</v>
      </c>
      <c r="F97" s="90" t="s">
        <v>379</v>
      </c>
      <c r="G97" s="90" t="s">
        <v>379</v>
      </c>
      <c r="H97" s="90">
        <v>2.2999999999999998</v>
      </c>
      <c r="I97" s="12" t="s">
        <v>86</v>
      </c>
    </row>
    <row r="98" spans="2:9" ht="20.100000000000001" customHeight="1">
      <c r="B98" s="56" t="s">
        <v>87</v>
      </c>
      <c r="C98" s="56" t="s">
        <v>88</v>
      </c>
      <c r="D98" s="90">
        <v>2.71</v>
      </c>
      <c r="E98" s="90">
        <v>2.65</v>
      </c>
      <c r="F98" s="90">
        <v>2.65</v>
      </c>
      <c r="G98" s="90">
        <v>2.64</v>
      </c>
      <c r="H98" s="90">
        <v>2.6</v>
      </c>
      <c r="I98" s="12" t="s">
        <v>89</v>
      </c>
    </row>
    <row r="99" spans="2:9" ht="20.100000000000001" customHeight="1">
      <c r="B99" s="56" t="s">
        <v>346</v>
      </c>
      <c r="C99" s="56" t="s">
        <v>347</v>
      </c>
      <c r="D99" s="90" t="s">
        <v>379</v>
      </c>
      <c r="E99" s="90" t="s">
        <v>379</v>
      </c>
      <c r="F99" s="90" t="s">
        <v>379</v>
      </c>
      <c r="G99" s="90" t="s">
        <v>379</v>
      </c>
      <c r="H99" s="90" t="s">
        <v>379</v>
      </c>
      <c r="I99" s="12" t="s">
        <v>348</v>
      </c>
    </row>
    <row r="100" spans="2:9" ht="20.100000000000001" customHeight="1">
      <c r="B100" s="56" t="s">
        <v>349</v>
      </c>
      <c r="C100" s="56" t="s">
        <v>191</v>
      </c>
      <c r="D100" s="90" t="s">
        <v>379</v>
      </c>
      <c r="E100" s="90" t="s">
        <v>379</v>
      </c>
      <c r="F100" s="90">
        <v>1.3</v>
      </c>
      <c r="G100" s="90" t="s">
        <v>379</v>
      </c>
      <c r="H100" s="90" t="s">
        <v>379</v>
      </c>
      <c r="I100" s="12" t="s">
        <v>192</v>
      </c>
    </row>
    <row r="101" spans="2:9" ht="20.100000000000001" customHeight="1">
      <c r="B101" s="56" t="s">
        <v>350</v>
      </c>
      <c r="C101" s="56" t="s">
        <v>131</v>
      </c>
      <c r="D101" s="90">
        <v>0.91</v>
      </c>
      <c r="E101" s="90">
        <v>0.9</v>
      </c>
      <c r="F101" s="90">
        <v>0.9</v>
      </c>
      <c r="G101" s="90">
        <v>0.9</v>
      </c>
      <c r="H101" s="90" t="s">
        <v>379</v>
      </c>
      <c r="I101" s="89" t="s">
        <v>132</v>
      </c>
    </row>
    <row r="102" spans="2:9" ht="20.100000000000001" customHeight="1">
      <c r="B102" s="55" t="s">
        <v>351</v>
      </c>
      <c r="C102" s="82"/>
      <c r="D102" s="83"/>
      <c r="E102" s="83"/>
      <c r="F102" s="83"/>
      <c r="G102" s="83"/>
      <c r="H102" s="83"/>
      <c r="I102" s="84" t="s">
        <v>63</v>
      </c>
    </row>
    <row r="103" spans="2:9" ht="20.100000000000001" customHeight="1">
      <c r="B103" s="56" t="s">
        <v>101</v>
      </c>
      <c r="C103" s="56" t="s">
        <v>102</v>
      </c>
      <c r="D103" s="90">
        <v>19.09</v>
      </c>
      <c r="E103" s="90">
        <v>18.47</v>
      </c>
      <c r="F103" s="90">
        <v>18.2</v>
      </c>
      <c r="G103" s="90">
        <v>18.2</v>
      </c>
      <c r="H103" s="90">
        <v>18.2</v>
      </c>
      <c r="I103" s="12" t="s">
        <v>104</v>
      </c>
    </row>
    <row r="104" spans="2:9" ht="20.100000000000001" customHeight="1">
      <c r="B104" s="56" t="s">
        <v>90</v>
      </c>
      <c r="C104" s="56" t="s">
        <v>91</v>
      </c>
      <c r="D104" s="90">
        <v>9.2200000000000006</v>
      </c>
      <c r="E104" s="90">
        <v>9</v>
      </c>
      <c r="F104" s="90">
        <v>9</v>
      </c>
      <c r="G104" s="90">
        <v>9.0500000000000007</v>
      </c>
      <c r="H104" s="90">
        <v>9</v>
      </c>
      <c r="I104" s="12" t="s">
        <v>92</v>
      </c>
    </row>
    <row r="105" spans="2:9" ht="20.100000000000001" customHeight="1">
      <c r="B105" s="56" t="s">
        <v>174</v>
      </c>
      <c r="C105" s="56" t="s">
        <v>175</v>
      </c>
      <c r="D105" s="90" t="s">
        <v>379</v>
      </c>
      <c r="E105" s="90" t="s">
        <v>379</v>
      </c>
      <c r="F105" s="90" t="s">
        <v>379</v>
      </c>
      <c r="G105" s="90" t="s">
        <v>379</v>
      </c>
      <c r="H105" s="90" t="s">
        <v>379</v>
      </c>
      <c r="I105" s="12" t="s">
        <v>176</v>
      </c>
    </row>
    <row r="106" spans="2:9" ht="20.100000000000001" customHeight="1">
      <c r="B106" s="56" t="s">
        <v>109</v>
      </c>
      <c r="C106" s="56" t="s">
        <v>110</v>
      </c>
      <c r="D106" s="90">
        <v>11.7</v>
      </c>
      <c r="E106" s="90" t="s">
        <v>379</v>
      </c>
      <c r="F106" s="90" t="s">
        <v>379</v>
      </c>
      <c r="G106" s="90">
        <v>11.7</v>
      </c>
      <c r="H106" s="90">
        <v>11.75</v>
      </c>
      <c r="I106" s="12" t="s">
        <v>111</v>
      </c>
    </row>
    <row r="107" spans="2:9" ht="20.100000000000001" customHeight="1">
      <c r="B107" s="56" t="s">
        <v>377</v>
      </c>
      <c r="C107" s="56" t="s">
        <v>105</v>
      </c>
      <c r="D107" s="90">
        <v>9.25</v>
      </c>
      <c r="E107" s="90" t="s">
        <v>379</v>
      </c>
      <c r="F107" s="90" t="s">
        <v>379</v>
      </c>
      <c r="G107" s="90" t="s">
        <v>379</v>
      </c>
      <c r="H107" s="90" t="s">
        <v>379</v>
      </c>
      <c r="I107" s="12" t="s">
        <v>108</v>
      </c>
    </row>
    <row r="108" spans="2:9" ht="20.100000000000001" customHeight="1">
      <c r="B108" s="56" t="s">
        <v>352</v>
      </c>
      <c r="C108" s="56" t="s">
        <v>353</v>
      </c>
      <c r="D108" s="90">
        <v>13.8</v>
      </c>
      <c r="E108" s="90">
        <v>13.8</v>
      </c>
      <c r="F108" s="90" t="s">
        <v>379</v>
      </c>
      <c r="G108" s="90">
        <v>13.8</v>
      </c>
      <c r="H108" s="90">
        <v>13.8</v>
      </c>
      <c r="I108" s="12" t="s">
        <v>354</v>
      </c>
    </row>
    <row r="109" spans="2:9" ht="20.100000000000001" customHeight="1">
      <c r="B109" s="56" t="s">
        <v>125</v>
      </c>
      <c r="C109" s="56" t="s">
        <v>124</v>
      </c>
      <c r="D109" s="90">
        <v>50</v>
      </c>
      <c r="E109" s="90" t="s">
        <v>379</v>
      </c>
      <c r="F109" s="90" t="s">
        <v>379</v>
      </c>
      <c r="G109" s="90">
        <v>50</v>
      </c>
      <c r="H109" s="90" t="s">
        <v>379</v>
      </c>
      <c r="I109" s="12" t="s">
        <v>130</v>
      </c>
    </row>
    <row r="110" spans="2:9" ht="20.100000000000001" customHeight="1">
      <c r="B110" s="56" t="s">
        <v>355</v>
      </c>
      <c r="C110" s="56" t="s">
        <v>213</v>
      </c>
      <c r="D110" s="90">
        <v>22.99</v>
      </c>
      <c r="E110" s="90" t="s">
        <v>379</v>
      </c>
      <c r="F110" s="90" t="s">
        <v>379</v>
      </c>
      <c r="G110" s="90" t="s">
        <v>379</v>
      </c>
      <c r="H110" s="90">
        <v>22.98</v>
      </c>
      <c r="I110" s="12" t="s">
        <v>216</v>
      </c>
    </row>
    <row r="111" spans="2:9" ht="20.100000000000001" customHeight="1">
      <c r="B111" s="56" t="s">
        <v>356</v>
      </c>
      <c r="C111" s="56" t="s">
        <v>172</v>
      </c>
      <c r="D111" s="90">
        <v>29.31</v>
      </c>
      <c r="E111" s="90" t="s">
        <v>379</v>
      </c>
      <c r="F111" s="90">
        <v>30.75</v>
      </c>
      <c r="G111" s="90">
        <v>32.200000000000003</v>
      </c>
      <c r="H111" s="90">
        <v>32.200000000000003</v>
      </c>
      <c r="I111" s="87" t="s">
        <v>173</v>
      </c>
    </row>
    <row r="112" spans="2:9" ht="20.100000000000001" customHeight="1">
      <c r="B112" s="55" t="s">
        <v>357</v>
      </c>
      <c r="C112" s="82"/>
      <c r="D112" s="83"/>
      <c r="E112" s="83"/>
      <c r="F112" s="83"/>
      <c r="G112" s="83"/>
      <c r="H112" s="83"/>
      <c r="I112" s="84" t="s">
        <v>29</v>
      </c>
    </row>
    <row r="113" spans="2:9" ht="20.100000000000001" customHeight="1">
      <c r="B113" s="56" t="s">
        <v>358</v>
      </c>
      <c r="C113" s="56" t="s">
        <v>218</v>
      </c>
      <c r="D113" s="90" t="s">
        <v>379</v>
      </c>
      <c r="E113" s="90">
        <v>0.36</v>
      </c>
      <c r="F113" s="90">
        <v>0.36</v>
      </c>
      <c r="G113" s="90" t="s">
        <v>379</v>
      </c>
      <c r="H113" s="90" t="s">
        <v>379</v>
      </c>
      <c r="I113" s="12" t="s">
        <v>219</v>
      </c>
    </row>
    <row r="114" spans="2:9" ht="20.100000000000001" customHeight="1">
      <c r="B114" s="56" t="s">
        <v>221</v>
      </c>
      <c r="C114" s="56" t="s">
        <v>222</v>
      </c>
      <c r="D114" s="90">
        <v>2.15</v>
      </c>
      <c r="E114" s="90">
        <v>2.15</v>
      </c>
      <c r="F114" s="90">
        <v>2.1</v>
      </c>
      <c r="G114" s="90">
        <v>2.1</v>
      </c>
      <c r="H114" s="90" t="s">
        <v>379</v>
      </c>
      <c r="I114" s="12" t="s">
        <v>224</v>
      </c>
    </row>
    <row r="115" spans="2:9" ht="20.100000000000001" customHeight="1">
      <c r="B115" s="56" t="s">
        <v>359</v>
      </c>
      <c r="C115" s="56" t="s">
        <v>204</v>
      </c>
      <c r="D115" s="90" t="s">
        <v>379</v>
      </c>
      <c r="E115" s="90" t="s">
        <v>379</v>
      </c>
      <c r="F115" s="90" t="s">
        <v>379</v>
      </c>
      <c r="G115" s="90">
        <v>5.99</v>
      </c>
      <c r="H115" s="90" t="s">
        <v>379</v>
      </c>
      <c r="I115" s="12" t="s">
        <v>205</v>
      </c>
    </row>
    <row r="116" spans="2:9" ht="20.100000000000001" customHeight="1">
      <c r="B116" s="56" t="s">
        <v>360</v>
      </c>
      <c r="C116" s="56" t="s">
        <v>141</v>
      </c>
      <c r="D116" s="90">
        <v>4.8600000000000003</v>
      </c>
      <c r="E116" s="90">
        <v>4.8600000000000003</v>
      </c>
      <c r="F116" s="90">
        <v>4.88</v>
      </c>
      <c r="G116" s="90">
        <v>4.88</v>
      </c>
      <c r="H116" s="90">
        <v>4.8499999999999996</v>
      </c>
      <c r="I116" s="12" t="s">
        <v>142</v>
      </c>
    </row>
    <row r="117" spans="2:9" ht="20.100000000000001" customHeight="1">
      <c r="B117" s="56" t="s">
        <v>361</v>
      </c>
      <c r="C117" s="56" t="s">
        <v>362</v>
      </c>
      <c r="D117" s="90" t="s">
        <v>379</v>
      </c>
      <c r="E117" s="90">
        <v>4.45</v>
      </c>
      <c r="F117" s="90">
        <v>4.45</v>
      </c>
      <c r="G117" s="90" t="s">
        <v>379</v>
      </c>
      <c r="H117" s="90">
        <v>4.3</v>
      </c>
      <c r="I117" s="12" t="s">
        <v>363</v>
      </c>
    </row>
    <row r="118" spans="2:9" ht="20.100000000000001" customHeight="1">
      <c r="B118" s="56" t="s">
        <v>364</v>
      </c>
      <c r="C118" s="56" t="s">
        <v>188</v>
      </c>
      <c r="D118" s="90" t="s">
        <v>379</v>
      </c>
      <c r="E118" s="90" t="s">
        <v>379</v>
      </c>
      <c r="F118" s="90" t="s">
        <v>379</v>
      </c>
      <c r="G118" s="90" t="s">
        <v>379</v>
      </c>
      <c r="H118" s="90" t="s">
        <v>379</v>
      </c>
      <c r="I118" s="12" t="s">
        <v>193</v>
      </c>
    </row>
    <row r="119" spans="2:9" ht="20.100000000000001" customHeight="1">
      <c r="B119" s="56" t="s">
        <v>365</v>
      </c>
      <c r="C119" s="56" t="s">
        <v>366</v>
      </c>
      <c r="D119" s="90">
        <v>7.99</v>
      </c>
      <c r="E119" s="90">
        <v>7.7</v>
      </c>
      <c r="F119" s="90">
        <v>8.08</v>
      </c>
      <c r="G119" s="90">
        <v>8.4700000000000006</v>
      </c>
      <c r="H119" s="90">
        <v>8.6</v>
      </c>
      <c r="I119" s="12" t="s">
        <v>367</v>
      </c>
    </row>
    <row r="120" spans="2:9" ht="20.100000000000001" customHeight="1">
      <c r="B120" s="56" t="s">
        <v>368</v>
      </c>
      <c r="C120" s="56" t="s">
        <v>369</v>
      </c>
      <c r="D120" s="90" t="s">
        <v>379</v>
      </c>
      <c r="E120" s="90" t="s">
        <v>379</v>
      </c>
      <c r="F120" s="90" t="s">
        <v>379</v>
      </c>
      <c r="G120" s="90" t="s">
        <v>379</v>
      </c>
      <c r="H120" s="90" t="s">
        <v>379</v>
      </c>
      <c r="I120" s="12" t="s">
        <v>370</v>
      </c>
    </row>
  </sheetData>
  <mergeCells count="20">
    <mergeCell ref="B1:I1"/>
    <mergeCell ref="B2:I2"/>
    <mergeCell ref="B3:B4"/>
    <mergeCell ref="C3:C4"/>
    <mergeCell ref="D3:D4"/>
    <mergeCell ref="I3:I4"/>
    <mergeCell ref="H3:H4"/>
    <mergeCell ref="E3:E4"/>
    <mergeCell ref="F3:F4"/>
    <mergeCell ref="G3:G4"/>
    <mergeCell ref="B65:I65"/>
    <mergeCell ref="B66:I66"/>
    <mergeCell ref="B67:B68"/>
    <mergeCell ref="C67:C68"/>
    <mergeCell ref="I67:I68"/>
    <mergeCell ref="D67:D68"/>
    <mergeCell ref="H67:H68"/>
    <mergeCell ref="E67:E68"/>
    <mergeCell ref="F67:F68"/>
    <mergeCell ref="G67:G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4"/>
  <sheetViews>
    <sheetView rightToLeft="1" topLeftCell="A54" zoomScale="115" zoomScaleNormal="115" workbookViewId="0">
      <selection activeCell="A64" sqref="A64:N68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72" t="s">
        <v>429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</row>
    <row r="2" spans="1:14" ht="28.5" customHeight="1">
      <c r="A2" s="24" t="s">
        <v>5</v>
      </c>
      <c r="B2" s="178" t="s">
        <v>430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0.100000000000001" customHeight="1">
      <c r="A4" s="31" t="s">
        <v>12</v>
      </c>
      <c r="B4" s="132" t="s">
        <v>3</v>
      </c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</row>
    <row r="5" spans="1:14" ht="20.100000000000001" customHeight="1">
      <c r="A5" s="32" t="s">
        <v>374</v>
      </c>
      <c r="B5" s="33" t="s">
        <v>169</v>
      </c>
      <c r="C5" s="34">
        <v>0.67</v>
      </c>
      <c r="D5" s="35">
        <v>0.68</v>
      </c>
      <c r="E5" s="35">
        <v>0.66</v>
      </c>
      <c r="F5" s="36">
        <v>0.67</v>
      </c>
      <c r="G5" s="36">
        <v>0.68</v>
      </c>
      <c r="H5" s="36">
        <v>0.67</v>
      </c>
      <c r="I5" s="37">
        <v>1.4925373134328401</v>
      </c>
      <c r="J5" s="38">
        <v>80</v>
      </c>
      <c r="K5" s="38">
        <v>80992598</v>
      </c>
      <c r="L5" s="38">
        <v>54215277.520000003</v>
      </c>
      <c r="M5" s="39">
        <v>5</v>
      </c>
      <c r="N5" s="40" t="s">
        <v>170</v>
      </c>
    </row>
    <row r="6" spans="1:14" ht="20.100000000000001" customHeight="1">
      <c r="A6" s="32" t="s">
        <v>392</v>
      </c>
      <c r="B6" s="33" t="s">
        <v>36</v>
      </c>
      <c r="C6" s="34">
        <v>3.53</v>
      </c>
      <c r="D6" s="35">
        <v>3.53</v>
      </c>
      <c r="E6" s="35">
        <v>3.32</v>
      </c>
      <c r="F6" s="36">
        <v>3.39</v>
      </c>
      <c r="G6" s="36">
        <v>3.32</v>
      </c>
      <c r="H6" s="36">
        <v>3.53</v>
      </c>
      <c r="I6" s="37">
        <v>-5.949008498583563</v>
      </c>
      <c r="J6" s="38">
        <v>736</v>
      </c>
      <c r="K6" s="38">
        <v>282600736</v>
      </c>
      <c r="L6" s="38">
        <v>958396689.22000003</v>
      </c>
      <c r="M6" s="39">
        <v>5</v>
      </c>
      <c r="N6" s="40" t="s">
        <v>48</v>
      </c>
    </row>
    <row r="7" spans="1:14" ht="20.100000000000001" customHeight="1">
      <c r="A7" s="32" t="s">
        <v>98</v>
      </c>
      <c r="B7" s="33" t="s">
        <v>99</v>
      </c>
      <c r="C7" s="34">
        <v>1.02</v>
      </c>
      <c r="D7" s="35">
        <v>1.02</v>
      </c>
      <c r="E7" s="35">
        <v>1</v>
      </c>
      <c r="F7" s="36">
        <v>1.01</v>
      </c>
      <c r="G7" s="36">
        <v>1.01</v>
      </c>
      <c r="H7" s="36">
        <v>1.02</v>
      </c>
      <c r="I7" s="37">
        <v>-0.98039215686274161</v>
      </c>
      <c r="J7" s="38">
        <v>59</v>
      </c>
      <c r="K7" s="38">
        <v>33146018</v>
      </c>
      <c r="L7" s="38">
        <v>33421057.879999999</v>
      </c>
      <c r="M7" s="39">
        <v>5</v>
      </c>
      <c r="N7" s="40" t="s">
        <v>100</v>
      </c>
    </row>
    <row r="8" spans="1:14" ht="20.100000000000001" customHeight="1">
      <c r="A8" s="32" t="s">
        <v>384</v>
      </c>
      <c r="B8" s="33" t="s">
        <v>45</v>
      </c>
      <c r="C8" s="34">
        <v>0.09</v>
      </c>
      <c r="D8" s="35">
        <v>0.09</v>
      </c>
      <c r="E8" s="35">
        <v>0.08</v>
      </c>
      <c r="F8" s="36">
        <v>0.09</v>
      </c>
      <c r="G8" s="36">
        <v>0.09</v>
      </c>
      <c r="H8" s="36">
        <v>0.09</v>
      </c>
      <c r="I8" s="37">
        <v>0</v>
      </c>
      <c r="J8" s="38">
        <v>38</v>
      </c>
      <c r="K8" s="38">
        <v>92005553</v>
      </c>
      <c r="L8" s="38">
        <v>8037902.1100000003</v>
      </c>
      <c r="M8" s="39">
        <v>5</v>
      </c>
      <c r="N8" s="40" t="s">
        <v>66</v>
      </c>
    </row>
    <row r="9" spans="1:14" ht="20.100000000000001" customHeight="1">
      <c r="A9" s="32" t="s">
        <v>398</v>
      </c>
      <c r="B9" s="33" t="s">
        <v>25</v>
      </c>
      <c r="C9" s="34">
        <v>0.22</v>
      </c>
      <c r="D9" s="35">
        <v>0.22</v>
      </c>
      <c r="E9" s="35">
        <v>0.21</v>
      </c>
      <c r="F9" s="36">
        <v>0.21</v>
      </c>
      <c r="G9" s="36">
        <v>0.22</v>
      </c>
      <c r="H9" s="36">
        <v>0.22</v>
      </c>
      <c r="I9" s="37">
        <v>0</v>
      </c>
      <c r="J9" s="38">
        <v>51</v>
      </c>
      <c r="K9" s="38">
        <v>187045818</v>
      </c>
      <c r="L9" s="38">
        <v>39916884.740000002</v>
      </c>
      <c r="M9" s="39">
        <v>5</v>
      </c>
      <c r="N9" s="40" t="s">
        <v>26</v>
      </c>
    </row>
    <row r="10" spans="1:14" ht="20.100000000000001" customHeight="1">
      <c r="A10" s="32" t="s">
        <v>50</v>
      </c>
      <c r="B10" s="33" t="s">
        <v>51</v>
      </c>
      <c r="C10" s="34">
        <v>5.08</v>
      </c>
      <c r="D10" s="35">
        <v>5.1100000000000003</v>
      </c>
      <c r="E10" s="35">
        <v>5</v>
      </c>
      <c r="F10" s="36">
        <v>5.08</v>
      </c>
      <c r="G10" s="36">
        <v>5.09</v>
      </c>
      <c r="H10" s="36">
        <v>5.08</v>
      </c>
      <c r="I10" s="37">
        <v>0.19685039370078705</v>
      </c>
      <c r="J10" s="38">
        <v>397</v>
      </c>
      <c r="K10" s="38">
        <v>79233112</v>
      </c>
      <c r="L10" s="38">
        <v>402825578.65999997</v>
      </c>
      <c r="M10" s="39">
        <v>5</v>
      </c>
      <c r="N10" s="40" t="s">
        <v>52</v>
      </c>
    </row>
    <row r="11" spans="1:14" ht="20.100000000000001" customHeight="1">
      <c r="A11" s="32" t="s">
        <v>228</v>
      </c>
      <c r="B11" s="33" t="s">
        <v>229</v>
      </c>
      <c r="C11" s="34">
        <v>0.2</v>
      </c>
      <c r="D11" s="35">
        <v>0.2</v>
      </c>
      <c r="E11" s="35">
        <v>0.19</v>
      </c>
      <c r="F11" s="36">
        <v>0.19</v>
      </c>
      <c r="G11" s="36">
        <v>0.2</v>
      </c>
      <c r="H11" s="36">
        <v>0.2</v>
      </c>
      <c r="I11" s="37">
        <v>0</v>
      </c>
      <c r="J11" s="38">
        <v>133</v>
      </c>
      <c r="K11" s="38">
        <v>370789067</v>
      </c>
      <c r="L11" s="38">
        <v>70818150.25999999</v>
      </c>
      <c r="M11" s="39">
        <v>5</v>
      </c>
      <c r="N11" s="40" t="s">
        <v>230</v>
      </c>
    </row>
    <row r="12" spans="1:14" ht="20.100000000000001" customHeight="1">
      <c r="A12" s="32" t="s">
        <v>394</v>
      </c>
      <c r="B12" s="33" t="s">
        <v>74</v>
      </c>
      <c r="C12" s="34">
        <v>0.22</v>
      </c>
      <c r="D12" s="35">
        <v>0.23</v>
      </c>
      <c r="E12" s="35">
        <v>0.22</v>
      </c>
      <c r="F12" s="36">
        <v>0.22</v>
      </c>
      <c r="G12" s="36">
        <v>0.22</v>
      </c>
      <c r="H12" s="36">
        <v>0.23</v>
      </c>
      <c r="I12" s="37">
        <v>-4.3478260869565304</v>
      </c>
      <c r="J12" s="38">
        <v>29</v>
      </c>
      <c r="K12" s="38">
        <v>45365614</v>
      </c>
      <c r="L12" s="38">
        <v>9985935.0800000001</v>
      </c>
      <c r="M12" s="39">
        <v>5</v>
      </c>
      <c r="N12" s="40" t="s">
        <v>75</v>
      </c>
    </row>
    <row r="13" spans="1:14" ht="20.100000000000001" customHeight="1">
      <c r="A13" s="32" t="s">
        <v>53</v>
      </c>
      <c r="B13" s="33" t="s">
        <v>42</v>
      </c>
      <c r="C13" s="34">
        <v>0.37</v>
      </c>
      <c r="D13" s="35">
        <v>0.38</v>
      </c>
      <c r="E13" s="35">
        <v>0.37</v>
      </c>
      <c r="F13" s="36">
        <v>0.37</v>
      </c>
      <c r="G13" s="36">
        <v>0.38</v>
      </c>
      <c r="H13" s="36">
        <v>0.37</v>
      </c>
      <c r="I13" s="37">
        <v>2.7027027027026973</v>
      </c>
      <c r="J13" s="38">
        <v>139</v>
      </c>
      <c r="K13" s="38">
        <v>986822977</v>
      </c>
      <c r="L13" s="38">
        <v>368867797.86000001</v>
      </c>
      <c r="M13" s="39">
        <v>5</v>
      </c>
      <c r="N13" s="40" t="s">
        <v>43</v>
      </c>
    </row>
    <row r="14" spans="1:14" ht="20.100000000000001" customHeight="1">
      <c r="A14" s="32" t="s">
        <v>54</v>
      </c>
      <c r="B14" s="33" t="s">
        <v>39</v>
      </c>
      <c r="C14" s="34">
        <v>0.14000000000000001</v>
      </c>
      <c r="D14" s="35">
        <v>0.14000000000000001</v>
      </c>
      <c r="E14" s="35">
        <v>0.14000000000000001</v>
      </c>
      <c r="F14" s="36">
        <v>0.14000000000000001</v>
      </c>
      <c r="G14" s="36">
        <v>0.14000000000000001</v>
      </c>
      <c r="H14" s="36">
        <v>0.14000000000000001</v>
      </c>
      <c r="I14" s="37">
        <v>0</v>
      </c>
      <c r="J14" s="38">
        <v>16</v>
      </c>
      <c r="K14" s="38">
        <v>27120736</v>
      </c>
      <c r="L14" s="38">
        <v>3796903.04</v>
      </c>
      <c r="M14" s="39">
        <v>4</v>
      </c>
      <c r="N14" s="40" t="s">
        <v>40</v>
      </c>
    </row>
    <row r="15" spans="1:14" ht="20.100000000000001" customHeight="1">
      <c r="A15" s="32" t="s">
        <v>417</v>
      </c>
      <c r="B15" s="33" t="s">
        <v>220</v>
      </c>
      <c r="C15" s="34">
        <v>0.17</v>
      </c>
      <c r="D15" s="35">
        <v>0.17</v>
      </c>
      <c r="E15" s="35">
        <v>0.17</v>
      </c>
      <c r="F15" s="36">
        <v>0.17</v>
      </c>
      <c r="G15" s="36">
        <v>0.17</v>
      </c>
      <c r="H15" s="36">
        <v>0.17</v>
      </c>
      <c r="I15" s="37">
        <v>0</v>
      </c>
      <c r="J15" s="38">
        <v>1</v>
      </c>
      <c r="K15" s="38">
        <v>4847</v>
      </c>
      <c r="L15" s="38">
        <v>823.99</v>
      </c>
      <c r="M15" s="39">
        <v>1</v>
      </c>
      <c r="N15" s="40" t="s">
        <v>223</v>
      </c>
    </row>
    <row r="16" spans="1:14" ht="20.100000000000001" customHeight="1">
      <c r="A16" s="32" t="s">
        <v>401</v>
      </c>
      <c r="B16" s="33" t="s">
        <v>123</v>
      </c>
      <c r="C16" s="34">
        <v>0.25</v>
      </c>
      <c r="D16" s="35">
        <v>0.25</v>
      </c>
      <c r="E16" s="35">
        <v>0.24</v>
      </c>
      <c r="F16" s="36">
        <v>0.24</v>
      </c>
      <c r="G16" s="36">
        <v>0.24</v>
      </c>
      <c r="H16" s="36">
        <v>0.25</v>
      </c>
      <c r="I16" s="37">
        <v>-4.0000000000000036</v>
      </c>
      <c r="J16" s="38">
        <v>35</v>
      </c>
      <c r="K16" s="38">
        <v>65559985</v>
      </c>
      <c r="L16" s="38">
        <v>15738054.83</v>
      </c>
      <c r="M16" s="39">
        <v>5</v>
      </c>
      <c r="N16" s="40" t="s">
        <v>128</v>
      </c>
    </row>
    <row r="17" spans="1:14" ht="20.100000000000001" customHeight="1">
      <c r="A17" s="32" t="s">
        <v>38</v>
      </c>
      <c r="B17" s="33" t="s">
        <v>37</v>
      </c>
      <c r="C17" s="34">
        <v>1.74</v>
      </c>
      <c r="D17" s="35">
        <v>1.74</v>
      </c>
      <c r="E17" s="35">
        <v>1.67</v>
      </c>
      <c r="F17" s="36">
        <v>1.71</v>
      </c>
      <c r="G17" s="36">
        <v>1.74</v>
      </c>
      <c r="H17" s="36">
        <v>1.74</v>
      </c>
      <c r="I17" s="37">
        <v>0</v>
      </c>
      <c r="J17" s="38">
        <v>1058</v>
      </c>
      <c r="K17" s="38">
        <v>813195056</v>
      </c>
      <c r="L17" s="38">
        <v>1393794238.3699999</v>
      </c>
      <c r="M17" s="39">
        <v>5</v>
      </c>
      <c r="N17" s="40" t="s">
        <v>55</v>
      </c>
    </row>
    <row r="18" spans="1:14" ht="20.100000000000001" customHeight="1">
      <c r="A18" s="32" t="s">
        <v>393</v>
      </c>
      <c r="B18" s="33" t="s">
        <v>147</v>
      </c>
      <c r="C18" s="34">
        <v>0.05</v>
      </c>
      <c r="D18" s="34">
        <v>0.05</v>
      </c>
      <c r="E18" s="34">
        <v>0.05</v>
      </c>
      <c r="F18" s="36">
        <v>0.05</v>
      </c>
      <c r="G18" s="36">
        <v>0.05</v>
      </c>
      <c r="H18" s="36">
        <v>0.05</v>
      </c>
      <c r="I18" s="37">
        <v>0</v>
      </c>
      <c r="J18" s="38">
        <v>35</v>
      </c>
      <c r="K18" s="38">
        <v>116596152</v>
      </c>
      <c r="L18" s="38">
        <v>5829807.6000000006</v>
      </c>
      <c r="M18" s="39">
        <v>5</v>
      </c>
      <c r="N18" s="40" t="s">
        <v>241</v>
      </c>
    </row>
    <row r="19" spans="1:14" ht="20.100000000000001" customHeight="1">
      <c r="A19" s="32" t="s">
        <v>242</v>
      </c>
      <c r="B19" s="33" t="s">
        <v>243</v>
      </c>
      <c r="C19" s="34">
        <v>0.25</v>
      </c>
      <c r="D19" s="35">
        <v>0.25</v>
      </c>
      <c r="E19" s="35">
        <v>0.25</v>
      </c>
      <c r="F19" s="36">
        <v>0.25</v>
      </c>
      <c r="G19" s="36">
        <v>0.25</v>
      </c>
      <c r="H19" s="36">
        <v>0.25</v>
      </c>
      <c r="I19" s="37">
        <v>0</v>
      </c>
      <c r="J19" s="38">
        <v>12</v>
      </c>
      <c r="K19" s="38">
        <v>3988545</v>
      </c>
      <c r="L19" s="38">
        <v>997136.25</v>
      </c>
      <c r="M19" s="39">
        <v>4</v>
      </c>
      <c r="N19" s="40" t="s">
        <v>244</v>
      </c>
    </row>
    <row r="20" spans="1:14" ht="20.100000000000001" customHeight="1">
      <c r="A20" s="32" t="s">
        <v>415</v>
      </c>
      <c r="B20" s="33" t="s">
        <v>182</v>
      </c>
      <c r="C20" s="34">
        <v>0.94</v>
      </c>
      <c r="D20" s="35">
        <v>0.96</v>
      </c>
      <c r="E20" s="35">
        <v>0.94</v>
      </c>
      <c r="F20" s="36">
        <v>0.95</v>
      </c>
      <c r="G20" s="36">
        <v>0.96</v>
      </c>
      <c r="H20" s="36">
        <v>0.91</v>
      </c>
      <c r="I20" s="37">
        <v>5.4945054945054972</v>
      </c>
      <c r="J20" s="38">
        <v>3</v>
      </c>
      <c r="K20" s="38">
        <v>201274</v>
      </c>
      <c r="L20" s="38">
        <v>191197.56</v>
      </c>
      <c r="M20" s="39">
        <v>2</v>
      </c>
      <c r="N20" s="40" t="s">
        <v>196</v>
      </c>
    </row>
    <row r="21" spans="1:14" ht="20.100000000000001" customHeight="1">
      <c r="A21" s="32" t="s">
        <v>199</v>
      </c>
      <c r="B21" s="33" t="s">
        <v>198</v>
      </c>
      <c r="C21" s="34">
        <v>0.67</v>
      </c>
      <c r="D21" s="35">
        <v>0.67</v>
      </c>
      <c r="E21" s="35">
        <v>0.67</v>
      </c>
      <c r="F21" s="36">
        <v>0.67</v>
      </c>
      <c r="G21" s="36">
        <v>0.67</v>
      </c>
      <c r="H21" s="36">
        <v>0.67</v>
      </c>
      <c r="I21" s="37">
        <v>0</v>
      </c>
      <c r="J21" s="38">
        <v>11</v>
      </c>
      <c r="K21" s="38">
        <v>491033</v>
      </c>
      <c r="L21" s="38">
        <v>328992.11</v>
      </c>
      <c r="M21" s="39">
        <v>4</v>
      </c>
      <c r="N21" s="40" t="s">
        <v>283</v>
      </c>
    </row>
    <row r="22" spans="1:14" ht="16.5" customHeight="1">
      <c r="A22" s="41" t="s">
        <v>13</v>
      </c>
      <c r="B22" s="41"/>
      <c r="C22" s="131"/>
      <c r="D22" s="131"/>
      <c r="E22" s="131"/>
      <c r="F22" s="131"/>
      <c r="G22" s="131"/>
      <c r="H22" s="131"/>
      <c r="I22" s="131"/>
      <c r="J22" s="42">
        <f>SUM(J5:J21)</f>
        <v>2833</v>
      </c>
      <c r="K22" s="43">
        <f>SUM(K5:K21)</f>
        <v>3185159121</v>
      </c>
      <c r="L22" s="43">
        <f>SUM(L5:L21)</f>
        <v>3367162427.0799994</v>
      </c>
      <c r="M22" s="43">
        <v>5</v>
      </c>
      <c r="N22" s="41" t="s">
        <v>14</v>
      </c>
    </row>
    <row r="23" spans="1:14" ht="15" customHeight="1">
      <c r="A23" s="45" t="s">
        <v>27</v>
      </c>
      <c r="B23" s="45"/>
      <c r="C23" s="132" t="s">
        <v>95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20.100000000000001" customHeight="1">
      <c r="A24" s="32" t="s">
        <v>382</v>
      </c>
      <c r="B24" s="33" t="s">
        <v>32</v>
      </c>
      <c r="C24" s="100">
        <v>15.86</v>
      </c>
      <c r="D24" s="100">
        <v>16.5</v>
      </c>
      <c r="E24" s="100">
        <v>15.6</v>
      </c>
      <c r="F24" s="36">
        <v>16.07</v>
      </c>
      <c r="G24" s="36">
        <v>16.3</v>
      </c>
      <c r="H24" s="36">
        <v>15.86</v>
      </c>
      <c r="I24" s="37">
        <v>2.774274905422458</v>
      </c>
      <c r="J24" s="38">
        <v>702</v>
      </c>
      <c r="K24" s="38">
        <v>41182597</v>
      </c>
      <c r="L24" s="38">
        <v>661624476.03999996</v>
      </c>
      <c r="M24" s="39">
        <v>5</v>
      </c>
      <c r="N24" s="40" t="s">
        <v>33</v>
      </c>
    </row>
    <row r="25" spans="1:14" ht="20.100000000000001" customHeight="1">
      <c r="A25" s="32" t="s">
        <v>112</v>
      </c>
      <c r="B25" s="33" t="s">
        <v>113</v>
      </c>
      <c r="C25" s="100">
        <v>3.61</v>
      </c>
      <c r="D25" s="100">
        <v>3.79</v>
      </c>
      <c r="E25" s="100">
        <v>3.56</v>
      </c>
      <c r="F25" s="36">
        <v>3.67</v>
      </c>
      <c r="G25" s="36">
        <v>3.65</v>
      </c>
      <c r="H25" s="36">
        <v>3.61</v>
      </c>
      <c r="I25" s="37">
        <v>1.1080332409972415</v>
      </c>
      <c r="J25" s="38">
        <v>55</v>
      </c>
      <c r="K25" s="38">
        <v>2029824</v>
      </c>
      <c r="L25" s="38">
        <v>7448734.5599999996</v>
      </c>
      <c r="M25" s="39">
        <v>5</v>
      </c>
      <c r="N25" s="40" t="s">
        <v>300</v>
      </c>
    </row>
    <row r="26" spans="1:14" ht="20.100000000000001" customHeight="1">
      <c r="A26" s="41" t="s">
        <v>93</v>
      </c>
      <c r="B26" s="41"/>
      <c r="C26" s="62"/>
      <c r="D26" s="63"/>
      <c r="E26" s="63"/>
      <c r="F26" s="64"/>
      <c r="G26" s="64"/>
      <c r="H26" s="64"/>
      <c r="I26" s="65"/>
      <c r="J26" s="42">
        <f>SUM(J24:J25)</f>
        <v>757</v>
      </c>
      <c r="K26" s="43">
        <f>SUM(K24:K25)</f>
        <v>43212421</v>
      </c>
      <c r="L26" s="43">
        <f>SUM(L24:L25)</f>
        <v>669073210.5999999</v>
      </c>
      <c r="M26" s="43">
        <v>5</v>
      </c>
      <c r="N26" s="41" t="s">
        <v>14</v>
      </c>
    </row>
    <row r="27" spans="1:14" ht="20.100000000000001" customHeight="1">
      <c r="A27" s="45" t="s">
        <v>114</v>
      </c>
      <c r="B27" s="45"/>
      <c r="C27" s="132" t="s">
        <v>116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s="11" customFormat="1" ht="20.100000000000001" customHeight="1">
      <c r="A28" s="32" t="s">
        <v>380</v>
      </c>
      <c r="B28" s="49" t="s">
        <v>162</v>
      </c>
      <c r="C28" s="46">
        <v>0.9</v>
      </c>
      <c r="D28" s="46">
        <v>0.93</v>
      </c>
      <c r="E28" s="46">
        <v>0.9</v>
      </c>
      <c r="F28" s="36">
        <v>0.91</v>
      </c>
      <c r="G28" s="36">
        <v>0.91</v>
      </c>
      <c r="H28" s="36">
        <v>0.9</v>
      </c>
      <c r="I28" s="37">
        <v>1.1111111111111072</v>
      </c>
      <c r="J28" s="38">
        <v>20</v>
      </c>
      <c r="K28" s="38">
        <v>1595303</v>
      </c>
      <c r="L28" s="38">
        <v>1452431.87</v>
      </c>
      <c r="M28" s="39">
        <v>5</v>
      </c>
      <c r="N28" s="40" t="s">
        <v>163</v>
      </c>
    </row>
    <row r="29" spans="1:14" s="11" customFormat="1" ht="20.100000000000001" customHeight="1">
      <c r="A29" s="32" t="s">
        <v>406</v>
      </c>
      <c r="B29" s="49" t="s">
        <v>148</v>
      </c>
      <c r="C29" s="46">
        <v>0.76</v>
      </c>
      <c r="D29" s="46">
        <v>0.76</v>
      </c>
      <c r="E29" s="46">
        <v>0.73</v>
      </c>
      <c r="F29" s="36">
        <v>0.73</v>
      </c>
      <c r="G29" s="36">
        <v>0.73</v>
      </c>
      <c r="H29" s="36">
        <v>0.77</v>
      </c>
      <c r="I29" s="37">
        <v>-5.1948051948051965</v>
      </c>
      <c r="J29" s="38">
        <v>3</v>
      </c>
      <c r="K29" s="38">
        <v>3626307</v>
      </c>
      <c r="L29" s="38">
        <v>2647243.3199999998</v>
      </c>
      <c r="M29" s="39">
        <v>2</v>
      </c>
      <c r="N29" s="40" t="s">
        <v>149</v>
      </c>
    </row>
    <row r="30" spans="1:14" s="11" customFormat="1" ht="20.100000000000001" customHeight="1">
      <c r="A30" s="32" t="s">
        <v>397</v>
      </c>
      <c r="B30" s="49" t="s">
        <v>206</v>
      </c>
      <c r="C30" s="46">
        <v>0.43</v>
      </c>
      <c r="D30" s="46">
        <v>0.43</v>
      </c>
      <c r="E30" s="46">
        <v>0.43</v>
      </c>
      <c r="F30" s="36">
        <v>0.43</v>
      </c>
      <c r="G30" s="36">
        <v>0.43</v>
      </c>
      <c r="H30" s="36">
        <v>0.43</v>
      </c>
      <c r="I30" s="37">
        <v>0</v>
      </c>
      <c r="J30" s="38">
        <v>1</v>
      </c>
      <c r="K30" s="38">
        <v>9302</v>
      </c>
      <c r="L30" s="38">
        <v>3999.86</v>
      </c>
      <c r="M30" s="39">
        <v>1</v>
      </c>
      <c r="N30" s="40" t="s">
        <v>210</v>
      </c>
    </row>
    <row r="31" spans="1:14" ht="15.75" customHeight="1">
      <c r="A31" s="41" t="s">
        <v>115</v>
      </c>
      <c r="B31" s="41"/>
      <c r="C31" s="62"/>
      <c r="D31" s="63"/>
      <c r="E31" s="63"/>
      <c r="F31" s="64"/>
      <c r="G31" s="64"/>
      <c r="H31" s="64"/>
      <c r="I31" s="65"/>
      <c r="J31" s="42">
        <f>SUM(J28:J30)</f>
        <v>24</v>
      </c>
      <c r="K31" s="43">
        <f>SUM(K28:K30)</f>
        <v>5230912</v>
      </c>
      <c r="L31" s="43">
        <f>SUM(L28:L30)</f>
        <v>4103675.05</v>
      </c>
      <c r="M31" s="43">
        <v>5</v>
      </c>
      <c r="N31" s="41" t="s">
        <v>14</v>
      </c>
    </row>
    <row r="32" spans="1:14" ht="15.75" customHeight="1">
      <c r="A32" s="45" t="s">
        <v>28</v>
      </c>
      <c r="B32" s="45"/>
      <c r="C32" s="132" t="s">
        <v>31</v>
      </c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s="11" customFormat="1" ht="20.100000000000001" customHeight="1">
      <c r="A33" s="32" t="s">
        <v>389</v>
      </c>
      <c r="B33" s="33" t="s">
        <v>143</v>
      </c>
      <c r="C33" s="34">
        <v>4.3</v>
      </c>
      <c r="D33" s="35">
        <v>4.3099999999999996</v>
      </c>
      <c r="E33" s="35">
        <v>4.28</v>
      </c>
      <c r="F33" s="36">
        <v>4.3</v>
      </c>
      <c r="G33" s="36">
        <v>4.3</v>
      </c>
      <c r="H33" s="36">
        <v>4.3</v>
      </c>
      <c r="I33" s="37">
        <v>0</v>
      </c>
      <c r="J33" s="38">
        <v>107</v>
      </c>
      <c r="K33" s="38">
        <v>15155259</v>
      </c>
      <c r="L33" s="38">
        <v>65162136.129999995</v>
      </c>
      <c r="M33" s="39">
        <v>5</v>
      </c>
      <c r="N33" s="40" t="s">
        <v>144</v>
      </c>
    </row>
    <row r="34" spans="1:14" s="11" customFormat="1" ht="20.100000000000001" customHeight="1">
      <c r="A34" s="32" t="s">
        <v>395</v>
      </c>
      <c r="B34" s="33" t="s">
        <v>211</v>
      </c>
      <c r="C34" s="34">
        <v>6.89</v>
      </c>
      <c r="D34" s="35">
        <v>7.23</v>
      </c>
      <c r="E34" s="35">
        <v>6.89</v>
      </c>
      <c r="F34" s="36">
        <v>7.14</v>
      </c>
      <c r="G34" s="36">
        <v>7</v>
      </c>
      <c r="H34" s="36">
        <v>6.89</v>
      </c>
      <c r="I34" s="37">
        <v>1.59651669085632</v>
      </c>
      <c r="J34" s="38">
        <v>11</v>
      </c>
      <c r="K34" s="38">
        <v>366643</v>
      </c>
      <c r="L34" s="38">
        <v>2617926.85</v>
      </c>
      <c r="M34" s="39">
        <v>5</v>
      </c>
      <c r="N34" s="40" t="s">
        <v>217</v>
      </c>
    </row>
    <row r="35" spans="1:14" s="11" customFormat="1" ht="20.100000000000001" customHeight="1">
      <c r="A35" s="32" t="s">
        <v>67</v>
      </c>
      <c r="B35" s="33" t="s">
        <v>68</v>
      </c>
      <c r="C35" s="34">
        <v>3.29</v>
      </c>
      <c r="D35" s="35">
        <v>3.35</v>
      </c>
      <c r="E35" s="35">
        <v>3.2</v>
      </c>
      <c r="F35" s="36">
        <v>3.27</v>
      </c>
      <c r="G35" s="36">
        <v>3.26</v>
      </c>
      <c r="H35" s="36">
        <v>3.28</v>
      </c>
      <c r="I35" s="37">
        <v>-0.60975609756097615</v>
      </c>
      <c r="J35" s="38">
        <v>154</v>
      </c>
      <c r="K35" s="38">
        <v>12797881</v>
      </c>
      <c r="L35" s="38">
        <v>41798522.689999998</v>
      </c>
      <c r="M35" s="39">
        <v>5</v>
      </c>
      <c r="N35" s="40" t="s">
        <v>69</v>
      </c>
    </row>
    <row r="36" spans="1:14" s="11" customFormat="1" ht="20.100000000000001" customHeight="1">
      <c r="A36" s="32" t="s">
        <v>402</v>
      </c>
      <c r="B36" s="33" t="s">
        <v>177</v>
      </c>
      <c r="C36" s="34">
        <v>0.71</v>
      </c>
      <c r="D36" s="34">
        <v>0.71</v>
      </c>
      <c r="E36" s="34">
        <v>0.71</v>
      </c>
      <c r="F36" s="36">
        <v>0.71</v>
      </c>
      <c r="G36" s="36">
        <v>0.71</v>
      </c>
      <c r="H36" s="36">
        <v>0.71</v>
      </c>
      <c r="I36" s="37">
        <v>0</v>
      </c>
      <c r="J36" s="38">
        <v>3</v>
      </c>
      <c r="K36" s="38">
        <v>157000</v>
      </c>
      <c r="L36" s="38">
        <v>111470</v>
      </c>
      <c r="M36" s="39">
        <v>3</v>
      </c>
      <c r="N36" s="40" t="s">
        <v>179</v>
      </c>
    </row>
    <row r="37" spans="1:14" s="11" customFormat="1" ht="20.100000000000001" customHeight="1">
      <c r="A37" s="32" t="s">
        <v>70</v>
      </c>
      <c r="B37" s="33" t="s">
        <v>71</v>
      </c>
      <c r="C37" s="34">
        <v>23.4</v>
      </c>
      <c r="D37" s="35">
        <v>23.5</v>
      </c>
      <c r="E37" s="35">
        <v>23.01</v>
      </c>
      <c r="F37" s="36">
        <v>23.39</v>
      </c>
      <c r="G37" s="36">
        <v>23.25</v>
      </c>
      <c r="H37" s="36">
        <v>23.7</v>
      </c>
      <c r="I37" s="37">
        <v>-1.8987341772151889</v>
      </c>
      <c r="J37" s="38">
        <v>61</v>
      </c>
      <c r="K37" s="38">
        <v>2563940</v>
      </c>
      <c r="L37" s="38">
        <v>59965969.420000002</v>
      </c>
      <c r="M37" s="39">
        <v>5</v>
      </c>
      <c r="N37" s="40" t="s">
        <v>72</v>
      </c>
    </row>
    <row r="38" spans="1:14" s="11" customFormat="1" ht="20.100000000000001" customHeight="1">
      <c r="A38" s="32" t="s">
        <v>405</v>
      </c>
      <c r="B38" s="33" t="s">
        <v>118</v>
      </c>
      <c r="C38" s="34">
        <v>0.63</v>
      </c>
      <c r="D38" s="34">
        <v>0.63</v>
      </c>
      <c r="E38" s="34">
        <v>0.63</v>
      </c>
      <c r="F38" s="36">
        <v>0.63</v>
      </c>
      <c r="G38" s="36">
        <v>0.63</v>
      </c>
      <c r="H38" s="36">
        <v>0.63</v>
      </c>
      <c r="I38" s="37">
        <v>0</v>
      </c>
      <c r="J38" s="38">
        <v>2</v>
      </c>
      <c r="K38" s="38">
        <v>25244</v>
      </c>
      <c r="L38" s="38">
        <v>15903.72</v>
      </c>
      <c r="M38" s="39">
        <v>1</v>
      </c>
      <c r="N38" s="40" t="s">
        <v>333</v>
      </c>
    </row>
    <row r="39" spans="1:14" ht="15.75" customHeight="1">
      <c r="A39" s="41" t="s">
        <v>94</v>
      </c>
      <c r="B39" s="41"/>
      <c r="C39" s="62"/>
      <c r="D39" s="63"/>
      <c r="E39" s="63"/>
      <c r="F39" s="64"/>
      <c r="G39" s="64"/>
      <c r="H39" s="64"/>
      <c r="I39" s="65"/>
      <c r="J39" s="42">
        <f>SUM(J33:J38)</f>
        <v>338</v>
      </c>
      <c r="K39" s="43">
        <f>SUM(K33:K38)</f>
        <v>31065967</v>
      </c>
      <c r="L39" s="43">
        <f>SUM(L33:L38)</f>
        <v>169671928.80999997</v>
      </c>
      <c r="M39" s="43">
        <v>5</v>
      </c>
      <c r="N39" s="41" t="s">
        <v>14</v>
      </c>
    </row>
    <row r="40" spans="1:14" ht="33.75" customHeight="1">
      <c r="A40" s="20" t="s">
        <v>4</v>
      </c>
      <c r="B40" s="172" t="s">
        <v>429</v>
      </c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</row>
    <row r="41" spans="1:14" ht="25.5" customHeight="1">
      <c r="A41" s="24" t="s">
        <v>5</v>
      </c>
      <c r="B41" s="178" t="s">
        <v>430</v>
      </c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</row>
    <row r="42" spans="1:14" ht="66" customHeight="1">
      <c r="A42" s="26" t="s">
        <v>0</v>
      </c>
      <c r="B42" s="27" t="s">
        <v>6</v>
      </c>
      <c r="C42" s="27" t="s">
        <v>7</v>
      </c>
      <c r="D42" s="27" t="s">
        <v>8</v>
      </c>
      <c r="E42" s="27" t="s">
        <v>9</v>
      </c>
      <c r="F42" s="27" t="s">
        <v>22</v>
      </c>
      <c r="G42" s="27" t="s">
        <v>2</v>
      </c>
      <c r="H42" s="27" t="s">
        <v>23</v>
      </c>
      <c r="I42" s="28" t="s">
        <v>10</v>
      </c>
      <c r="J42" s="29" t="s">
        <v>97</v>
      </c>
      <c r="K42" s="27" t="s">
        <v>64</v>
      </c>
      <c r="L42" s="27" t="s">
        <v>65</v>
      </c>
      <c r="M42" s="27" t="s">
        <v>11</v>
      </c>
      <c r="N42" s="30" t="s">
        <v>1</v>
      </c>
    </row>
    <row r="43" spans="1:14" ht="20.100000000000001" customHeight="1">
      <c r="A43" s="175" t="s">
        <v>76</v>
      </c>
      <c r="B43" s="175"/>
      <c r="C43" s="57"/>
      <c r="D43" s="58"/>
      <c r="E43" s="58"/>
      <c r="F43" s="59"/>
      <c r="G43" s="59"/>
      <c r="H43" s="59"/>
      <c r="I43" s="60"/>
      <c r="J43" s="61"/>
      <c r="K43" s="61"/>
      <c r="L43" s="61"/>
      <c r="M43" s="176" t="s">
        <v>30</v>
      </c>
      <c r="N43" s="177"/>
    </row>
    <row r="44" spans="1:14" ht="20.100000000000001" customHeight="1">
      <c r="A44" s="32" t="s">
        <v>56</v>
      </c>
      <c r="B44" s="33" t="s">
        <v>57</v>
      </c>
      <c r="C44" s="34">
        <v>2.2200000000000002</v>
      </c>
      <c r="D44" s="34">
        <v>2.2200000000000002</v>
      </c>
      <c r="E44" s="35">
        <v>2.19</v>
      </c>
      <c r="F44" s="36">
        <v>2.2000000000000002</v>
      </c>
      <c r="G44" s="36">
        <v>2.2000000000000002</v>
      </c>
      <c r="H44" s="36">
        <v>2.2200000000000002</v>
      </c>
      <c r="I44" s="37">
        <v>-0.9009009009009028</v>
      </c>
      <c r="J44" s="38">
        <v>127</v>
      </c>
      <c r="K44" s="38">
        <v>131877941</v>
      </c>
      <c r="L44" s="38">
        <v>290062851.38</v>
      </c>
      <c r="M44" s="39">
        <v>5</v>
      </c>
      <c r="N44" s="40" t="s">
        <v>58</v>
      </c>
    </row>
    <row r="45" spans="1:14" ht="20.100000000000001" customHeight="1">
      <c r="A45" s="32" t="s">
        <v>156</v>
      </c>
      <c r="B45" s="33" t="s">
        <v>155</v>
      </c>
      <c r="C45" s="34">
        <v>5.45</v>
      </c>
      <c r="D45" s="34">
        <v>5.5</v>
      </c>
      <c r="E45" s="35">
        <v>5.45</v>
      </c>
      <c r="F45" s="36">
        <v>5.46</v>
      </c>
      <c r="G45" s="36">
        <v>5.5</v>
      </c>
      <c r="H45" s="36">
        <v>5.43</v>
      </c>
      <c r="I45" s="37">
        <v>1.2891344383057168</v>
      </c>
      <c r="J45" s="38">
        <v>10</v>
      </c>
      <c r="K45" s="38">
        <v>142725</v>
      </c>
      <c r="L45" s="38">
        <v>779368.85</v>
      </c>
      <c r="M45" s="39">
        <v>4</v>
      </c>
      <c r="N45" s="40" t="s">
        <v>157</v>
      </c>
    </row>
    <row r="46" spans="1:14" ht="20.100000000000001" customHeight="1">
      <c r="A46" s="32" t="s">
        <v>186</v>
      </c>
      <c r="B46" s="33" t="s">
        <v>184</v>
      </c>
      <c r="C46" s="34">
        <v>18.100000000000001</v>
      </c>
      <c r="D46" s="34">
        <v>18.5</v>
      </c>
      <c r="E46" s="34">
        <v>18</v>
      </c>
      <c r="F46" s="36">
        <v>18.010000000000002</v>
      </c>
      <c r="G46" s="36">
        <v>18.5</v>
      </c>
      <c r="H46" s="36">
        <v>18</v>
      </c>
      <c r="I46" s="37">
        <v>2.7777777777777679</v>
      </c>
      <c r="J46" s="38">
        <v>26</v>
      </c>
      <c r="K46" s="38">
        <v>1454912</v>
      </c>
      <c r="L46" s="38">
        <v>26199941.100000001</v>
      </c>
      <c r="M46" s="39">
        <v>5</v>
      </c>
      <c r="N46" s="40" t="s">
        <v>195</v>
      </c>
    </row>
    <row r="47" spans="1:14" ht="20.100000000000001" customHeight="1">
      <c r="A47" s="32" t="s">
        <v>59</v>
      </c>
      <c r="B47" s="33" t="s">
        <v>34</v>
      </c>
      <c r="C47" s="34">
        <v>5.96</v>
      </c>
      <c r="D47" s="35">
        <v>6.18</v>
      </c>
      <c r="E47" s="35">
        <v>5.91</v>
      </c>
      <c r="F47" s="36">
        <v>6.02</v>
      </c>
      <c r="G47" s="36">
        <v>6.18</v>
      </c>
      <c r="H47" s="36">
        <v>5.96</v>
      </c>
      <c r="I47" s="37">
        <v>3.691275167785224</v>
      </c>
      <c r="J47" s="38">
        <v>469</v>
      </c>
      <c r="K47" s="38">
        <v>69308962</v>
      </c>
      <c r="L47" s="38">
        <v>417505669.88999999</v>
      </c>
      <c r="M47" s="39">
        <v>5</v>
      </c>
      <c r="N47" s="40" t="s">
        <v>35</v>
      </c>
    </row>
    <row r="48" spans="1:14" ht="20.100000000000001" customHeight="1">
      <c r="A48" s="32" t="s">
        <v>60</v>
      </c>
      <c r="B48" s="33" t="s">
        <v>41</v>
      </c>
      <c r="C48" s="34">
        <v>2.4500000000000002</v>
      </c>
      <c r="D48" s="35">
        <v>2.4500000000000002</v>
      </c>
      <c r="E48" s="35">
        <v>2.4500000000000002</v>
      </c>
      <c r="F48" s="36">
        <v>2.4500000000000002</v>
      </c>
      <c r="G48" s="36">
        <v>2.4500000000000002</v>
      </c>
      <c r="H48" s="36">
        <v>2.4500000000000002</v>
      </c>
      <c r="I48" s="37">
        <v>0</v>
      </c>
      <c r="J48" s="38">
        <v>10</v>
      </c>
      <c r="K48" s="38">
        <v>45133</v>
      </c>
      <c r="L48" s="38">
        <v>110575.85</v>
      </c>
      <c r="M48" s="39">
        <v>3</v>
      </c>
      <c r="N48" s="40" t="s">
        <v>61</v>
      </c>
    </row>
    <row r="49" spans="1:14" ht="20.100000000000001" customHeight="1">
      <c r="A49" s="32" t="s">
        <v>388</v>
      </c>
      <c r="B49" s="33" t="s">
        <v>46</v>
      </c>
      <c r="C49" s="106">
        <v>2.52</v>
      </c>
      <c r="D49" s="106">
        <v>2.52</v>
      </c>
      <c r="E49" s="106">
        <v>2.4</v>
      </c>
      <c r="F49" s="36">
        <v>2.4</v>
      </c>
      <c r="G49" s="46">
        <v>2.4</v>
      </c>
      <c r="H49" s="46">
        <v>2.52</v>
      </c>
      <c r="I49" s="37">
        <v>-4.7619047619047672</v>
      </c>
      <c r="J49" s="38">
        <v>7</v>
      </c>
      <c r="K49" s="38">
        <v>2753588</v>
      </c>
      <c r="L49" s="38">
        <v>6615604.4400000004</v>
      </c>
      <c r="M49" s="39">
        <v>3</v>
      </c>
      <c r="N49" s="40" t="s">
        <v>44</v>
      </c>
    </row>
    <row r="50" spans="1:14" ht="20.100000000000001" customHeight="1">
      <c r="A50" s="32" t="s">
        <v>127</v>
      </c>
      <c r="B50" s="33" t="s">
        <v>126</v>
      </c>
      <c r="C50" s="106">
        <v>5.77</v>
      </c>
      <c r="D50" s="106">
        <v>5.77</v>
      </c>
      <c r="E50" s="106">
        <v>5.77</v>
      </c>
      <c r="F50" s="36">
        <v>5.77</v>
      </c>
      <c r="G50" s="46">
        <v>5.77</v>
      </c>
      <c r="H50" s="46">
        <v>5.5</v>
      </c>
      <c r="I50" s="37">
        <v>4.9090909090909074</v>
      </c>
      <c r="J50" s="38">
        <v>2</v>
      </c>
      <c r="K50" s="38">
        <v>10000</v>
      </c>
      <c r="L50" s="38">
        <v>57700</v>
      </c>
      <c r="M50" s="39">
        <v>1</v>
      </c>
      <c r="N50" s="40" t="s">
        <v>129</v>
      </c>
    </row>
    <row r="51" spans="1:14" ht="20.100000000000001" customHeight="1">
      <c r="A51" s="32" t="s">
        <v>390</v>
      </c>
      <c r="B51" s="33" t="s">
        <v>185</v>
      </c>
      <c r="C51" s="106">
        <v>1.25</v>
      </c>
      <c r="D51" s="106">
        <v>1.25</v>
      </c>
      <c r="E51" s="106">
        <v>1.24</v>
      </c>
      <c r="F51" s="36">
        <v>1.24</v>
      </c>
      <c r="G51" s="46">
        <v>1.24</v>
      </c>
      <c r="H51" s="46">
        <v>1.25</v>
      </c>
      <c r="I51" s="37">
        <v>-0.80000000000000071</v>
      </c>
      <c r="J51" s="38">
        <v>11</v>
      </c>
      <c r="K51" s="38">
        <v>153302</v>
      </c>
      <c r="L51" s="38">
        <v>190702.72</v>
      </c>
      <c r="M51" s="39">
        <v>4</v>
      </c>
      <c r="N51" s="40" t="s">
        <v>194</v>
      </c>
    </row>
    <row r="52" spans="1:14" ht="20.100000000000001" customHeight="1">
      <c r="A52" s="32" t="s">
        <v>404</v>
      </c>
      <c r="B52" s="33" t="s">
        <v>154</v>
      </c>
      <c r="C52" s="106">
        <v>1.9</v>
      </c>
      <c r="D52" s="106">
        <v>1.9</v>
      </c>
      <c r="E52" s="106">
        <v>1.9</v>
      </c>
      <c r="F52" s="36">
        <v>1.9</v>
      </c>
      <c r="G52" s="46">
        <v>1.9</v>
      </c>
      <c r="H52" s="46">
        <v>1.95</v>
      </c>
      <c r="I52" s="37">
        <v>-2.5641025641025661</v>
      </c>
      <c r="J52" s="38">
        <v>2</v>
      </c>
      <c r="K52" s="38">
        <v>129673</v>
      </c>
      <c r="L52" s="38">
        <v>246378.7</v>
      </c>
      <c r="M52" s="39">
        <v>2</v>
      </c>
      <c r="N52" s="40" t="s">
        <v>158</v>
      </c>
    </row>
    <row r="53" spans="1:14" ht="20.100000000000001" customHeight="1">
      <c r="A53" s="32" t="s">
        <v>84</v>
      </c>
      <c r="B53" s="33" t="s">
        <v>85</v>
      </c>
      <c r="C53" s="34">
        <v>2.2999999999999998</v>
      </c>
      <c r="D53" s="35">
        <v>2.2999999999999998</v>
      </c>
      <c r="E53" s="35">
        <v>2.2799999999999998</v>
      </c>
      <c r="F53" s="36">
        <v>2.29</v>
      </c>
      <c r="G53" s="46">
        <v>2.2999999999999998</v>
      </c>
      <c r="H53" s="46">
        <v>2.2999999999999998</v>
      </c>
      <c r="I53" s="37">
        <v>0</v>
      </c>
      <c r="J53" s="38">
        <v>4</v>
      </c>
      <c r="K53" s="38">
        <v>41335</v>
      </c>
      <c r="L53" s="38">
        <v>94767.299999999988</v>
      </c>
      <c r="M53" s="39">
        <v>2</v>
      </c>
      <c r="N53" s="40" t="s">
        <v>86</v>
      </c>
    </row>
    <row r="54" spans="1:14" ht="20.100000000000001" customHeight="1">
      <c r="A54" s="138" t="s">
        <v>15</v>
      </c>
      <c r="B54" s="138"/>
      <c r="C54" s="138"/>
      <c r="D54" s="138"/>
      <c r="E54" s="138"/>
      <c r="F54" s="138"/>
      <c r="G54" s="138"/>
      <c r="H54" s="138"/>
      <c r="I54" s="138"/>
      <c r="J54" s="42">
        <f>SUM(J44:J53)</f>
        <v>668</v>
      </c>
      <c r="K54" s="43">
        <f>SUM(K44:K53)</f>
        <v>205917571</v>
      </c>
      <c r="L54" s="43">
        <f>SUM(L44:L53)</f>
        <v>741863560.23000014</v>
      </c>
      <c r="M54" s="43">
        <v>5</v>
      </c>
      <c r="N54" s="47" t="s">
        <v>14</v>
      </c>
    </row>
    <row r="55" spans="1:14" ht="20.100000000000001" customHeight="1">
      <c r="A55" s="180" t="s">
        <v>16</v>
      </c>
      <c r="B55" s="181"/>
      <c r="C55" s="59"/>
      <c r="D55" s="58"/>
      <c r="E55" s="58"/>
      <c r="F55" s="59"/>
      <c r="G55" s="59"/>
      <c r="H55" s="59"/>
      <c r="I55" s="60"/>
      <c r="J55" s="61"/>
      <c r="K55" s="61"/>
      <c r="L55" s="61"/>
      <c r="M55" s="176" t="s">
        <v>63</v>
      </c>
      <c r="N55" s="177"/>
    </row>
    <row r="56" spans="1:14" ht="20.100000000000001" customHeight="1">
      <c r="A56" s="48" t="s">
        <v>90</v>
      </c>
      <c r="B56" s="48" t="s">
        <v>91</v>
      </c>
      <c r="C56" s="34">
        <v>9.1999999999999993</v>
      </c>
      <c r="D56" s="34">
        <v>9.3000000000000007</v>
      </c>
      <c r="E56" s="34">
        <v>9</v>
      </c>
      <c r="F56" s="36">
        <v>9.1</v>
      </c>
      <c r="G56" s="36">
        <v>9</v>
      </c>
      <c r="H56" s="36">
        <v>9.25</v>
      </c>
      <c r="I56" s="37">
        <v>-2.7027027027026973</v>
      </c>
      <c r="J56" s="38">
        <v>23</v>
      </c>
      <c r="K56" s="38">
        <v>1000136</v>
      </c>
      <c r="L56" s="38">
        <v>9096437.6699999999</v>
      </c>
      <c r="M56" s="39">
        <v>5</v>
      </c>
      <c r="N56" s="5" t="s">
        <v>92</v>
      </c>
    </row>
    <row r="57" spans="1:14" ht="20.100000000000001" customHeight="1">
      <c r="A57" s="48" t="s">
        <v>109</v>
      </c>
      <c r="B57" s="48" t="s">
        <v>110</v>
      </c>
      <c r="C57" s="34">
        <v>11.7</v>
      </c>
      <c r="D57" s="34">
        <v>11.75</v>
      </c>
      <c r="E57" s="34">
        <v>11.7</v>
      </c>
      <c r="F57" s="36">
        <v>11.7</v>
      </c>
      <c r="G57" s="36">
        <v>11.75</v>
      </c>
      <c r="H57" s="36">
        <v>11.7</v>
      </c>
      <c r="I57" s="37">
        <v>0.42735042735042583</v>
      </c>
      <c r="J57" s="38">
        <v>8</v>
      </c>
      <c r="K57" s="38">
        <v>48057</v>
      </c>
      <c r="L57" s="38">
        <v>562291.89999999991</v>
      </c>
      <c r="M57" s="39">
        <v>3</v>
      </c>
      <c r="N57" s="5" t="s">
        <v>111</v>
      </c>
    </row>
    <row r="58" spans="1:14" ht="20.100000000000001" customHeight="1">
      <c r="A58" s="48" t="s">
        <v>377</v>
      </c>
      <c r="B58" s="48" t="s">
        <v>105</v>
      </c>
      <c r="C58" s="34">
        <v>9.25</v>
      </c>
      <c r="D58" s="34">
        <v>9.25</v>
      </c>
      <c r="E58" s="34">
        <v>9.25</v>
      </c>
      <c r="F58" s="36">
        <v>9.25</v>
      </c>
      <c r="G58" s="36">
        <v>9.25</v>
      </c>
      <c r="H58" s="36">
        <v>9.25</v>
      </c>
      <c r="I58" s="37">
        <v>0</v>
      </c>
      <c r="J58" s="38">
        <v>3</v>
      </c>
      <c r="K58" s="38">
        <v>36644</v>
      </c>
      <c r="L58" s="38">
        <v>338957</v>
      </c>
      <c r="M58" s="39">
        <v>1</v>
      </c>
      <c r="N58" s="5" t="s">
        <v>108</v>
      </c>
    </row>
    <row r="59" spans="1:14" ht="20.100000000000001" customHeight="1">
      <c r="A59" s="48" t="s">
        <v>418</v>
      </c>
      <c r="B59" s="48" t="s">
        <v>353</v>
      </c>
      <c r="C59" s="34">
        <v>13.65</v>
      </c>
      <c r="D59" s="34">
        <v>13.95</v>
      </c>
      <c r="E59" s="34">
        <v>13.65</v>
      </c>
      <c r="F59" s="36">
        <v>13.8</v>
      </c>
      <c r="G59" s="36">
        <v>13.8</v>
      </c>
      <c r="H59" s="36">
        <v>13.61</v>
      </c>
      <c r="I59" s="37">
        <v>1.3960323291697385</v>
      </c>
      <c r="J59" s="38">
        <v>11</v>
      </c>
      <c r="K59" s="38">
        <v>22795</v>
      </c>
      <c r="L59" s="38">
        <v>314638.5</v>
      </c>
      <c r="M59" s="39">
        <v>4</v>
      </c>
      <c r="N59" s="5" t="s">
        <v>354</v>
      </c>
    </row>
    <row r="60" spans="1:14" ht="20.100000000000001" customHeight="1">
      <c r="A60" s="48" t="s">
        <v>125</v>
      </c>
      <c r="B60" s="48" t="s">
        <v>124</v>
      </c>
      <c r="C60" s="34">
        <v>50</v>
      </c>
      <c r="D60" s="34">
        <v>50</v>
      </c>
      <c r="E60" s="34">
        <v>50</v>
      </c>
      <c r="F60" s="36">
        <v>50</v>
      </c>
      <c r="G60" s="34">
        <v>50</v>
      </c>
      <c r="H60" s="36">
        <v>50</v>
      </c>
      <c r="I60" s="37">
        <v>0</v>
      </c>
      <c r="J60" s="38">
        <v>3</v>
      </c>
      <c r="K60" s="38">
        <v>788</v>
      </c>
      <c r="L60" s="38">
        <v>39400</v>
      </c>
      <c r="M60" s="39">
        <v>2</v>
      </c>
      <c r="N60" s="5" t="s">
        <v>130</v>
      </c>
    </row>
    <row r="61" spans="1:14" ht="20.100000000000001" customHeight="1">
      <c r="A61" s="48" t="s">
        <v>408</v>
      </c>
      <c r="B61" s="48" t="s">
        <v>213</v>
      </c>
      <c r="C61" s="34">
        <v>22.99</v>
      </c>
      <c r="D61" s="34">
        <v>22.99</v>
      </c>
      <c r="E61" s="34">
        <v>22.98</v>
      </c>
      <c r="F61" s="36">
        <v>22.9</v>
      </c>
      <c r="G61" s="36">
        <v>22.98</v>
      </c>
      <c r="H61" s="36">
        <v>23</v>
      </c>
      <c r="I61" s="37">
        <v>-8.6956521739123271E-2</v>
      </c>
      <c r="J61" s="38">
        <v>4</v>
      </c>
      <c r="K61" s="38">
        <v>25907</v>
      </c>
      <c r="L61" s="38">
        <v>595597.6100000001</v>
      </c>
      <c r="M61" s="39">
        <v>2</v>
      </c>
      <c r="N61" s="5" t="s">
        <v>216</v>
      </c>
    </row>
    <row r="62" spans="1:14" ht="20.100000000000001" customHeight="1">
      <c r="A62" s="138" t="s">
        <v>17</v>
      </c>
      <c r="B62" s="138"/>
      <c r="C62" s="174"/>
      <c r="D62" s="174"/>
      <c r="E62" s="174"/>
      <c r="F62" s="174"/>
      <c r="G62" s="174"/>
      <c r="H62" s="174"/>
      <c r="I62" s="174"/>
      <c r="J62" s="42">
        <f>SUM(J56:J61)</f>
        <v>52</v>
      </c>
      <c r="K62" s="43">
        <f>SUM(K56:K61)</f>
        <v>1134327</v>
      </c>
      <c r="L62" s="43">
        <f>SUM(L56:L61)</f>
        <v>10947322.68</v>
      </c>
      <c r="M62" s="43">
        <v>5</v>
      </c>
      <c r="N62" s="47" t="s">
        <v>14</v>
      </c>
    </row>
    <row r="63" spans="1:14" ht="20.100000000000001" customHeight="1">
      <c r="A63" s="31" t="s">
        <v>18</v>
      </c>
      <c r="B63" s="132" t="s">
        <v>29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20.100000000000001" customHeight="1">
      <c r="A64" s="49" t="s">
        <v>399</v>
      </c>
      <c r="B64" s="49" t="s">
        <v>218</v>
      </c>
      <c r="C64" s="46">
        <v>0.36</v>
      </c>
      <c r="D64" s="46">
        <v>0.36</v>
      </c>
      <c r="E64" s="46">
        <v>0.36</v>
      </c>
      <c r="F64" s="36">
        <v>0.36</v>
      </c>
      <c r="G64" s="36">
        <v>0.36</v>
      </c>
      <c r="H64" s="46">
        <v>0.36</v>
      </c>
      <c r="I64" s="37">
        <v>0</v>
      </c>
      <c r="J64" s="38">
        <v>3</v>
      </c>
      <c r="K64" s="38">
        <v>784460</v>
      </c>
      <c r="L64" s="38">
        <v>282405.59999999998</v>
      </c>
      <c r="M64" s="39">
        <v>2</v>
      </c>
      <c r="N64" s="40" t="s">
        <v>219</v>
      </c>
    </row>
    <row r="65" spans="1:14" ht="20.100000000000001" customHeight="1">
      <c r="A65" s="49" t="s">
        <v>221</v>
      </c>
      <c r="B65" s="49" t="s">
        <v>222</v>
      </c>
      <c r="C65" s="46">
        <v>2.15</v>
      </c>
      <c r="D65" s="46">
        <v>2.15</v>
      </c>
      <c r="E65" s="46">
        <v>2.1</v>
      </c>
      <c r="F65" s="36">
        <v>2.13</v>
      </c>
      <c r="G65" s="36">
        <v>2.1</v>
      </c>
      <c r="H65" s="46">
        <v>2.14</v>
      </c>
      <c r="I65" s="37">
        <v>-1.8691588785046731</v>
      </c>
      <c r="J65" s="38">
        <v>12</v>
      </c>
      <c r="K65" s="38">
        <v>369630</v>
      </c>
      <c r="L65" s="38">
        <v>786834.28999999992</v>
      </c>
      <c r="M65" s="39">
        <v>4</v>
      </c>
      <c r="N65" s="40" t="s">
        <v>224</v>
      </c>
    </row>
    <row r="66" spans="1:14" ht="20.100000000000001" customHeight="1">
      <c r="A66" s="49" t="s">
        <v>416</v>
      </c>
      <c r="B66" s="49" t="s">
        <v>204</v>
      </c>
      <c r="C66" s="46">
        <v>5.99</v>
      </c>
      <c r="D66" s="46">
        <v>5.99</v>
      </c>
      <c r="E66" s="46">
        <v>5.99</v>
      </c>
      <c r="F66" s="36">
        <v>5.99</v>
      </c>
      <c r="G66" s="36">
        <v>5.99</v>
      </c>
      <c r="H66" s="46">
        <v>5.99</v>
      </c>
      <c r="I66" s="37">
        <v>0</v>
      </c>
      <c r="J66" s="38">
        <v>1</v>
      </c>
      <c r="K66" s="38">
        <v>3424</v>
      </c>
      <c r="L66" s="38">
        <v>20509.759999999998</v>
      </c>
      <c r="M66" s="39">
        <v>1</v>
      </c>
      <c r="N66" s="40" t="s">
        <v>205</v>
      </c>
    </row>
    <row r="67" spans="1:14" ht="20.100000000000001" customHeight="1">
      <c r="A67" s="49" t="s">
        <v>391</v>
      </c>
      <c r="B67" s="49" t="s">
        <v>362</v>
      </c>
      <c r="C67" s="46">
        <v>4.45</v>
      </c>
      <c r="D67" s="46">
        <v>4.5</v>
      </c>
      <c r="E67" s="46">
        <v>4.3</v>
      </c>
      <c r="F67" s="36">
        <v>4.32</v>
      </c>
      <c r="G67" s="36">
        <v>4.3</v>
      </c>
      <c r="H67" s="46">
        <v>4.45</v>
      </c>
      <c r="I67" s="37">
        <v>-3.3707865168539408</v>
      </c>
      <c r="J67" s="38">
        <v>15</v>
      </c>
      <c r="K67" s="38">
        <v>225923</v>
      </c>
      <c r="L67" s="38">
        <v>975419.45</v>
      </c>
      <c r="M67" s="39">
        <v>3</v>
      </c>
      <c r="N67" s="40" t="s">
        <v>363</v>
      </c>
    </row>
    <row r="68" spans="1:14" ht="20.100000000000001" customHeight="1">
      <c r="A68" s="49" t="s">
        <v>365</v>
      </c>
      <c r="B68" s="49" t="s">
        <v>366</v>
      </c>
      <c r="C68" s="46">
        <v>7.65</v>
      </c>
      <c r="D68" s="46">
        <v>8.85</v>
      </c>
      <c r="E68" s="46">
        <v>7.6</v>
      </c>
      <c r="F68" s="36">
        <v>8.17</v>
      </c>
      <c r="G68" s="36">
        <v>8.6</v>
      </c>
      <c r="H68" s="36">
        <v>7.65</v>
      </c>
      <c r="I68" s="37">
        <v>12.418300653594772</v>
      </c>
      <c r="J68" s="38">
        <v>105</v>
      </c>
      <c r="K68" s="38">
        <v>4142080</v>
      </c>
      <c r="L68" s="38">
        <v>33841002.140000001</v>
      </c>
      <c r="M68" s="39">
        <v>5</v>
      </c>
      <c r="N68" s="40" t="s">
        <v>367</v>
      </c>
    </row>
    <row r="69" spans="1:14" ht="20.100000000000001" customHeight="1">
      <c r="A69" s="138" t="s">
        <v>19</v>
      </c>
      <c r="B69" s="138"/>
      <c r="C69" s="138"/>
      <c r="D69" s="138"/>
      <c r="E69" s="138"/>
      <c r="F69" s="138"/>
      <c r="G69" s="138"/>
      <c r="H69" s="138"/>
      <c r="I69" s="138"/>
      <c r="J69" s="42">
        <f>SUM(J64:J68)</f>
        <v>136</v>
      </c>
      <c r="K69" s="43">
        <f>SUM(K64:K68)</f>
        <v>5525517</v>
      </c>
      <c r="L69" s="43">
        <f>SUM(L64:L68)</f>
        <v>35906171.240000002</v>
      </c>
      <c r="M69" s="43">
        <v>5</v>
      </c>
      <c r="N69" s="47" t="s">
        <v>14</v>
      </c>
    </row>
    <row r="70" spans="1:14" ht="20.100000000000001" customHeight="1">
      <c r="A70" s="138" t="s">
        <v>20</v>
      </c>
      <c r="B70" s="138"/>
      <c r="C70" s="138"/>
      <c r="D70" s="138"/>
      <c r="E70" s="138"/>
      <c r="F70" s="138"/>
      <c r="G70" s="138"/>
      <c r="H70" s="138"/>
      <c r="I70" s="138"/>
      <c r="J70" s="43">
        <f>J69+J62+J54+J39+J31+J26+J22</f>
        <v>4808</v>
      </c>
      <c r="K70" s="43">
        <f>K69+K62+K54+K39+K31+K26+K22</f>
        <v>3477245836</v>
      </c>
      <c r="L70" s="43">
        <f>L69+L62+L54+L39+L31+L26+L22</f>
        <v>4998728295.6899996</v>
      </c>
      <c r="M70" s="50">
        <v>5</v>
      </c>
      <c r="N70" s="51" t="s">
        <v>21</v>
      </c>
    </row>
    <row r="71" spans="1:14" ht="20.100000000000001" customHeight="1">
      <c r="J71" s="19"/>
      <c r="K71" s="19"/>
      <c r="L71" s="19"/>
      <c r="M71" s="4"/>
    </row>
    <row r="72" spans="1:14" ht="20.100000000000001" customHeight="1">
      <c r="J72" s="4"/>
      <c r="K72" s="4"/>
      <c r="L72" s="4"/>
      <c r="M72" s="19"/>
      <c r="N72" s="19"/>
    </row>
    <row r="73" spans="1:14" ht="20.100000000000001" customHeight="1">
      <c r="K73" s="7"/>
      <c r="L73" s="7"/>
    </row>
    <row r="74" spans="1:14" ht="20.100000000000001" customHeight="1"/>
  </sheetData>
  <mergeCells count="22">
    <mergeCell ref="M55:N55"/>
    <mergeCell ref="B4:N4"/>
    <mergeCell ref="C22:I22"/>
    <mergeCell ref="A55:B55"/>
    <mergeCell ref="C23:N23"/>
    <mergeCell ref="C32:N32"/>
    <mergeCell ref="B1:N1"/>
    <mergeCell ref="B40:N40"/>
    <mergeCell ref="A70:B70"/>
    <mergeCell ref="C70:I70"/>
    <mergeCell ref="A54:B54"/>
    <mergeCell ref="C54:I54"/>
    <mergeCell ref="C27:N27"/>
    <mergeCell ref="A69:B69"/>
    <mergeCell ref="C62:I62"/>
    <mergeCell ref="B63:N63"/>
    <mergeCell ref="A62:B62"/>
    <mergeCell ref="C69:I69"/>
    <mergeCell ref="A43:B43"/>
    <mergeCell ref="M43:N43"/>
    <mergeCell ref="B41:N41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1"/>
  <sheetViews>
    <sheetView rightToLeft="1" topLeftCell="A10" zoomScaleNormal="100" workbookViewId="0">
      <selection activeCell="B25" sqref="B25:O25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8" customFormat="1" ht="39.75" customHeight="1">
      <c r="A1" s="108" t="s">
        <v>383</v>
      </c>
      <c r="B1" s="109" t="s">
        <v>4</v>
      </c>
      <c r="C1" s="182" t="s">
        <v>431</v>
      </c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</row>
    <row r="2" spans="1:15" s="108" customFormat="1" ht="39.75" customHeight="1">
      <c r="B2" s="110" t="s">
        <v>5</v>
      </c>
      <c r="C2" s="184" t="s">
        <v>432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</row>
    <row r="3" spans="1:15" s="99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80" t="s">
        <v>12</v>
      </c>
      <c r="C4" s="135" t="s">
        <v>3</v>
      </c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</row>
    <row r="5" spans="1:15" ht="24" customHeight="1">
      <c r="B5" s="56" t="s">
        <v>248</v>
      </c>
      <c r="C5" s="56" t="s">
        <v>106</v>
      </c>
      <c r="D5" s="66">
        <v>0.6</v>
      </c>
      <c r="E5" s="66">
        <v>0.6</v>
      </c>
      <c r="F5" s="66">
        <v>0.59</v>
      </c>
      <c r="G5" s="66">
        <v>0.6</v>
      </c>
      <c r="H5" s="66">
        <v>0.59</v>
      </c>
      <c r="I5" s="66">
        <v>0.6</v>
      </c>
      <c r="J5" s="67">
        <v>-1.6666666666666718</v>
      </c>
      <c r="K5" s="68">
        <v>23</v>
      </c>
      <c r="L5" s="68">
        <v>18469314</v>
      </c>
      <c r="M5" s="68">
        <v>11017558.819999998</v>
      </c>
      <c r="N5" s="69">
        <v>4</v>
      </c>
      <c r="O5" s="12" t="s">
        <v>107</v>
      </c>
    </row>
    <row r="6" spans="1:15" ht="24" customHeight="1">
      <c r="B6" s="56" t="s">
        <v>411</v>
      </c>
      <c r="C6" s="56" t="s">
        <v>246</v>
      </c>
      <c r="D6" s="66">
        <v>0.31</v>
      </c>
      <c r="E6" s="66">
        <v>0.31</v>
      </c>
      <c r="F6" s="66">
        <v>0.31</v>
      </c>
      <c r="G6" s="66">
        <v>0.31</v>
      </c>
      <c r="H6" s="66">
        <v>0.31</v>
      </c>
      <c r="I6" s="66">
        <v>0.31</v>
      </c>
      <c r="J6" s="67">
        <v>0</v>
      </c>
      <c r="K6" s="68">
        <v>3</v>
      </c>
      <c r="L6" s="68">
        <v>70543</v>
      </c>
      <c r="M6" s="68">
        <v>21868.329999999998</v>
      </c>
      <c r="N6" s="69">
        <v>2</v>
      </c>
      <c r="O6" s="12" t="s">
        <v>247</v>
      </c>
    </row>
    <row r="7" spans="1:15" ht="24" customHeight="1">
      <c r="B7" s="56" t="s">
        <v>190</v>
      </c>
      <c r="C7" s="56" t="s">
        <v>189</v>
      </c>
      <c r="D7" s="66">
        <v>0.1</v>
      </c>
      <c r="E7" s="66">
        <v>0.1</v>
      </c>
      <c r="F7" s="66">
        <v>0.1</v>
      </c>
      <c r="G7" s="66">
        <v>0.1</v>
      </c>
      <c r="H7" s="66">
        <v>0.1</v>
      </c>
      <c r="I7" s="66">
        <v>0.1</v>
      </c>
      <c r="J7" s="67">
        <v>0</v>
      </c>
      <c r="K7" s="68">
        <v>6</v>
      </c>
      <c r="L7" s="68">
        <v>1191362</v>
      </c>
      <c r="M7" s="68">
        <v>119136.2</v>
      </c>
      <c r="N7" s="69">
        <v>4</v>
      </c>
      <c r="O7" s="12" t="s">
        <v>249</v>
      </c>
    </row>
    <row r="8" spans="1:15" ht="24" customHeight="1">
      <c r="B8" s="56" t="s">
        <v>409</v>
      </c>
      <c r="C8" s="56" t="s">
        <v>152</v>
      </c>
      <c r="D8" s="66">
        <v>0.2</v>
      </c>
      <c r="E8" s="66">
        <v>0.2</v>
      </c>
      <c r="F8" s="66">
        <v>0.2</v>
      </c>
      <c r="G8" s="66">
        <v>0.2</v>
      </c>
      <c r="H8" s="66">
        <v>0.2</v>
      </c>
      <c r="I8" s="66">
        <v>0.2</v>
      </c>
      <c r="J8" s="67">
        <v>0</v>
      </c>
      <c r="K8" s="68">
        <v>5</v>
      </c>
      <c r="L8" s="68">
        <v>1295724</v>
      </c>
      <c r="M8" s="68">
        <v>259144.8</v>
      </c>
      <c r="N8" s="69">
        <v>2</v>
      </c>
      <c r="O8" s="12" t="s">
        <v>153</v>
      </c>
    </row>
    <row r="9" spans="1:15" ht="24" customHeight="1">
      <c r="B9" s="56" t="s">
        <v>273</v>
      </c>
      <c r="C9" s="56" t="s">
        <v>207</v>
      </c>
      <c r="D9" s="66">
        <v>0.11</v>
      </c>
      <c r="E9" s="66">
        <v>0.11</v>
      </c>
      <c r="F9" s="66">
        <v>0.11</v>
      </c>
      <c r="G9" s="66">
        <v>0.11</v>
      </c>
      <c r="H9" s="66">
        <v>0.11</v>
      </c>
      <c r="I9" s="66">
        <v>0.11</v>
      </c>
      <c r="J9" s="67">
        <v>0</v>
      </c>
      <c r="K9" s="68">
        <v>8</v>
      </c>
      <c r="L9" s="68">
        <v>800000</v>
      </c>
      <c r="M9" s="68">
        <v>88000</v>
      </c>
      <c r="N9" s="69">
        <v>1</v>
      </c>
      <c r="O9" s="12" t="s">
        <v>208</v>
      </c>
    </row>
    <row r="10" spans="1:15" ht="24" customHeight="1">
      <c r="B10" s="136" t="s">
        <v>13</v>
      </c>
      <c r="C10" s="136"/>
      <c r="D10" s="137"/>
      <c r="E10" s="137"/>
      <c r="F10" s="137"/>
      <c r="G10" s="137"/>
      <c r="H10" s="137"/>
      <c r="I10" s="137"/>
      <c r="J10" s="137"/>
      <c r="K10" s="71">
        <f>SUM(K5:K9)</f>
        <v>45</v>
      </c>
      <c r="L10" s="71">
        <f>SUM(L5:L9)</f>
        <v>21826943</v>
      </c>
      <c r="M10" s="71">
        <f>SUM(M5:M9)</f>
        <v>11505708.149999999</v>
      </c>
      <c r="N10" s="70">
        <v>4</v>
      </c>
      <c r="O10" s="72" t="s">
        <v>14</v>
      </c>
    </row>
    <row r="11" spans="1:15" ht="24" customHeight="1">
      <c r="B11" s="80" t="s">
        <v>164</v>
      </c>
      <c r="C11" s="135" t="s">
        <v>168</v>
      </c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</row>
    <row r="12" spans="1:15" ht="24" customHeight="1">
      <c r="B12" s="56" t="s">
        <v>309</v>
      </c>
      <c r="C12" s="56" t="s">
        <v>310</v>
      </c>
      <c r="D12" s="66">
        <v>0.69</v>
      </c>
      <c r="E12" s="66">
        <v>0.69</v>
      </c>
      <c r="F12" s="66">
        <v>0.69</v>
      </c>
      <c r="G12" s="66">
        <v>0.69</v>
      </c>
      <c r="H12" s="66">
        <v>0.69</v>
      </c>
      <c r="I12" s="66">
        <v>0.67</v>
      </c>
      <c r="J12" s="67">
        <v>2.9850746268656581</v>
      </c>
      <c r="K12" s="68">
        <v>3</v>
      </c>
      <c r="L12" s="68">
        <v>712532</v>
      </c>
      <c r="M12" s="68">
        <v>491647.08</v>
      </c>
      <c r="N12" s="69">
        <v>2</v>
      </c>
      <c r="O12" s="12" t="s">
        <v>311</v>
      </c>
    </row>
    <row r="13" spans="1:15" ht="24" customHeight="1">
      <c r="B13" s="136" t="s">
        <v>414</v>
      </c>
      <c r="C13" s="136"/>
      <c r="D13" s="137"/>
      <c r="E13" s="137"/>
      <c r="F13" s="137"/>
      <c r="G13" s="137"/>
      <c r="H13" s="137"/>
      <c r="I13" s="137"/>
      <c r="J13" s="137"/>
      <c r="K13" s="71">
        <f>SUM(K12:K12)</f>
        <v>3</v>
      </c>
      <c r="L13" s="71">
        <f>SUM(L12:L12)</f>
        <v>712532</v>
      </c>
      <c r="M13" s="71">
        <f>SUM(M12:M12)</f>
        <v>491647.08</v>
      </c>
      <c r="N13" s="70">
        <v>2</v>
      </c>
      <c r="O13" s="72" t="s">
        <v>14</v>
      </c>
    </row>
    <row r="14" spans="1:15" ht="24" customHeight="1">
      <c r="B14" s="80" t="s">
        <v>114</v>
      </c>
      <c r="C14" s="135"/>
      <c r="D14" s="135" t="s">
        <v>116</v>
      </c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</row>
    <row r="15" spans="1:15" ht="24" customHeight="1">
      <c r="B15" s="56" t="s">
        <v>306</v>
      </c>
      <c r="C15" s="56" t="s">
        <v>307</v>
      </c>
      <c r="D15" s="66">
        <v>5.34</v>
      </c>
      <c r="E15" s="66">
        <v>5.34</v>
      </c>
      <c r="F15" s="66">
        <v>4.5999999999999996</v>
      </c>
      <c r="G15" s="66">
        <v>4.5999999999999996</v>
      </c>
      <c r="H15" s="66">
        <v>4.5999999999999996</v>
      </c>
      <c r="I15" s="66">
        <v>5.51</v>
      </c>
      <c r="J15" s="67">
        <v>-16.515426497277687</v>
      </c>
      <c r="K15" s="68">
        <v>38</v>
      </c>
      <c r="L15" s="68">
        <v>203657</v>
      </c>
      <c r="M15" s="68">
        <v>991662.25</v>
      </c>
      <c r="N15" s="69">
        <v>5</v>
      </c>
      <c r="O15" s="12" t="s">
        <v>308</v>
      </c>
    </row>
    <row r="16" spans="1:15" ht="24" customHeight="1">
      <c r="B16" s="136" t="s">
        <v>115</v>
      </c>
      <c r="C16" s="136"/>
      <c r="D16" s="137"/>
      <c r="E16" s="137"/>
      <c r="F16" s="137"/>
      <c r="G16" s="137"/>
      <c r="H16" s="137"/>
      <c r="I16" s="137"/>
      <c r="J16" s="137"/>
      <c r="K16" s="71">
        <f>SUM(K15:K15)</f>
        <v>38</v>
      </c>
      <c r="L16" s="71">
        <f>SUM(L15:L15)</f>
        <v>203657</v>
      </c>
      <c r="M16" s="71">
        <f>SUM(M15:M15)</f>
        <v>991662.25</v>
      </c>
      <c r="N16" s="70">
        <v>5</v>
      </c>
      <c r="O16" s="72" t="s">
        <v>14</v>
      </c>
    </row>
    <row r="17" spans="2:15" ht="24" customHeight="1">
      <c r="B17" s="80" t="s">
        <v>28</v>
      </c>
      <c r="C17" s="135" t="s">
        <v>30</v>
      </c>
      <c r="D17" s="135" t="s">
        <v>31</v>
      </c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</row>
    <row r="18" spans="2:15" ht="24" customHeight="1">
      <c r="B18" s="56" t="s">
        <v>386</v>
      </c>
      <c r="C18" s="56" t="s">
        <v>201</v>
      </c>
      <c r="D18" s="66">
        <v>1.85</v>
      </c>
      <c r="E18" s="66">
        <v>1.85</v>
      </c>
      <c r="F18" s="66">
        <v>1.8</v>
      </c>
      <c r="G18" s="66">
        <v>1.81</v>
      </c>
      <c r="H18" s="66">
        <v>1.81</v>
      </c>
      <c r="I18" s="66">
        <v>1.85</v>
      </c>
      <c r="J18" s="67">
        <v>-2.1621621621621623</v>
      </c>
      <c r="K18" s="68">
        <v>11</v>
      </c>
      <c r="L18" s="68">
        <v>1596386</v>
      </c>
      <c r="M18" s="68">
        <v>2921408.0200000005</v>
      </c>
      <c r="N18" s="69">
        <v>4</v>
      </c>
      <c r="O18" s="12" t="s">
        <v>202</v>
      </c>
    </row>
    <row r="19" spans="2:15" ht="24" customHeight="1">
      <c r="B19" s="136" t="s">
        <v>387</v>
      </c>
      <c r="C19" s="136"/>
      <c r="D19" s="137"/>
      <c r="E19" s="137"/>
      <c r="F19" s="137"/>
      <c r="G19" s="137"/>
      <c r="H19" s="137"/>
      <c r="I19" s="137"/>
      <c r="J19" s="137"/>
      <c r="K19" s="71">
        <f>SUM(K18)</f>
        <v>11</v>
      </c>
      <c r="L19" s="71">
        <f>SUM(L18)</f>
        <v>1596386</v>
      </c>
      <c r="M19" s="71">
        <f>SUM(M18)</f>
        <v>2921408.0200000005</v>
      </c>
      <c r="N19" s="70">
        <v>4</v>
      </c>
      <c r="O19" s="72" t="s">
        <v>14</v>
      </c>
    </row>
    <row r="20" spans="2:15" ht="24" customHeight="1">
      <c r="B20" s="80" t="s">
        <v>76</v>
      </c>
      <c r="C20" s="135" t="s">
        <v>96</v>
      </c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</row>
    <row r="21" spans="2:15" ht="24" customHeight="1">
      <c r="B21" s="56" t="s">
        <v>81</v>
      </c>
      <c r="C21" s="56" t="s">
        <v>82</v>
      </c>
      <c r="D21" s="66">
        <v>2.79</v>
      </c>
      <c r="E21" s="66">
        <v>2.8</v>
      </c>
      <c r="F21" s="66">
        <v>2.69</v>
      </c>
      <c r="G21" s="66">
        <v>2.71</v>
      </c>
      <c r="H21" s="66">
        <v>2.78</v>
      </c>
      <c r="I21" s="66">
        <v>2.76</v>
      </c>
      <c r="J21" s="67">
        <v>0.72463768115942351</v>
      </c>
      <c r="K21" s="68">
        <v>48</v>
      </c>
      <c r="L21" s="68">
        <v>8073848</v>
      </c>
      <c r="M21" s="68">
        <v>21896318.010000002</v>
      </c>
      <c r="N21" s="69">
        <v>5</v>
      </c>
      <c r="O21" s="12" t="s">
        <v>83</v>
      </c>
    </row>
    <row r="22" spans="2:15" ht="24" customHeight="1">
      <c r="B22" s="56" t="s">
        <v>407</v>
      </c>
      <c r="C22" s="56" t="s">
        <v>131</v>
      </c>
      <c r="D22" s="66">
        <v>0.91</v>
      </c>
      <c r="E22" s="66">
        <v>0.91</v>
      </c>
      <c r="F22" s="66">
        <v>0.9</v>
      </c>
      <c r="G22" s="66">
        <v>0.9</v>
      </c>
      <c r="H22" s="66">
        <v>0.9</v>
      </c>
      <c r="I22" s="66">
        <v>0.95</v>
      </c>
      <c r="J22" s="67">
        <v>-5.2631578947368363</v>
      </c>
      <c r="K22" s="68">
        <v>4</v>
      </c>
      <c r="L22" s="68">
        <v>1029286</v>
      </c>
      <c r="M22" s="68">
        <v>932357.4</v>
      </c>
      <c r="N22" s="69">
        <v>4</v>
      </c>
      <c r="O22" s="12" t="s">
        <v>132</v>
      </c>
    </row>
    <row r="23" spans="2:15" ht="24" customHeight="1">
      <c r="B23" s="136" t="s">
        <v>171</v>
      </c>
      <c r="C23" s="136"/>
      <c r="D23" s="137"/>
      <c r="E23" s="137"/>
      <c r="F23" s="137"/>
      <c r="G23" s="137"/>
      <c r="H23" s="137"/>
      <c r="I23" s="137"/>
      <c r="J23" s="137"/>
      <c r="K23" s="71">
        <f>SUM(K21:K22)</f>
        <v>52</v>
      </c>
      <c r="L23" s="71">
        <f>SUM(L21:L22)</f>
        <v>9103134</v>
      </c>
      <c r="M23" s="71">
        <f>SUM(M21:M22)</f>
        <v>22828675.41</v>
      </c>
      <c r="N23" s="70">
        <v>5</v>
      </c>
      <c r="O23" s="72" t="s">
        <v>14</v>
      </c>
    </row>
    <row r="24" spans="2:15" ht="24" customHeight="1">
      <c r="B24" s="80" t="s">
        <v>16</v>
      </c>
      <c r="C24" s="135" t="s">
        <v>63</v>
      </c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 t="s">
        <v>63</v>
      </c>
      <c r="O24" s="135"/>
    </row>
    <row r="25" spans="2:15" ht="24" customHeight="1">
      <c r="B25" s="56" t="s">
        <v>410</v>
      </c>
      <c r="C25" s="56" t="s">
        <v>172</v>
      </c>
      <c r="D25" s="66">
        <v>29.31</v>
      </c>
      <c r="E25" s="66">
        <v>32.200000000000003</v>
      </c>
      <c r="F25" s="66">
        <v>29.31</v>
      </c>
      <c r="G25" s="66">
        <v>32.200000000000003</v>
      </c>
      <c r="H25" s="66">
        <v>32.200000000000003</v>
      </c>
      <c r="I25" s="66">
        <v>29.31</v>
      </c>
      <c r="J25" s="66">
        <v>9.8601160013647373</v>
      </c>
      <c r="K25" s="68">
        <v>10</v>
      </c>
      <c r="L25" s="68">
        <v>6162</v>
      </c>
      <c r="M25" s="68">
        <v>192850.48</v>
      </c>
      <c r="N25" s="69">
        <v>4</v>
      </c>
      <c r="O25" s="12" t="s">
        <v>173</v>
      </c>
    </row>
    <row r="26" spans="2:15" ht="24" customHeight="1">
      <c r="B26" s="136"/>
      <c r="C26" s="136"/>
      <c r="D26" s="137"/>
      <c r="E26" s="137"/>
      <c r="F26" s="137"/>
      <c r="G26" s="137"/>
      <c r="H26" s="137"/>
      <c r="I26" s="137"/>
      <c r="J26" s="137"/>
      <c r="K26" s="71">
        <f>K25</f>
        <v>10</v>
      </c>
      <c r="L26" s="71">
        <f t="shared" ref="L26:M26" si="0">L25</f>
        <v>6162</v>
      </c>
      <c r="M26" s="71">
        <f t="shared" si="0"/>
        <v>192850.48</v>
      </c>
      <c r="N26" s="70">
        <v>4</v>
      </c>
      <c r="O26" s="72" t="s">
        <v>14</v>
      </c>
    </row>
    <row r="27" spans="2:15" ht="24" customHeight="1">
      <c r="B27" s="136" t="s">
        <v>20</v>
      </c>
      <c r="C27" s="136"/>
      <c r="D27" s="137"/>
      <c r="E27" s="137"/>
      <c r="F27" s="137"/>
      <c r="G27" s="137"/>
      <c r="H27" s="137"/>
      <c r="I27" s="137"/>
      <c r="J27" s="137"/>
      <c r="K27" s="71">
        <f>K23+K19+K16+K10+K26+K13</f>
        <v>159</v>
      </c>
      <c r="L27" s="71">
        <f>L23+L19+L16+L10+L26+L13</f>
        <v>33448814</v>
      </c>
      <c r="M27" s="71">
        <f>M23+M19+M16+M10+M26+M13</f>
        <v>38931951.389999993</v>
      </c>
      <c r="N27" s="70">
        <v>5</v>
      </c>
      <c r="O27" s="72" t="s">
        <v>14</v>
      </c>
    </row>
    <row r="28" spans="2:15">
      <c r="L28" s="3"/>
      <c r="M28" s="3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  <row r="41" spans="9:11">
      <c r="I41" s="1"/>
      <c r="K41" s="1"/>
    </row>
  </sheetData>
  <mergeCells count="22">
    <mergeCell ref="B27:C27"/>
    <mergeCell ref="D27:J27"/>
    <mergeCell ref="B23:C23"/>
    <mergeCell ref="D23:J23"/>
    <mergeCell ref="C1:O1"/>
    <mergeCell ref="C2:O2"/>
    <mergeCell ref="C4:O4"/>
    <mergeCell ref="D10:J10"/>
    <mergeCell ref="C20:O20"/>
    <mergeCell ref="B19:C19"/>
    <mergeCell ref="D19:J19"/>
    <mergeCell ref="C17:O17"/>
    <mergeCell ref="B10:C10"/>
    <mergeCell ref="C14:O14"/>
    <mergeCell ref="B16:C16"/>
    <mergeCell ref="D16:J16"/>
    <mergeCell ref="C11:O11"/>
    <mergeCell ref="D13:J13"/>
    <mergeCell ref="C24:O24"/>
    <mergeCell ref="B26:C26"/>
    <mergeCell ref="D26:J26"/>
    <mergeCell ref="B13:C13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5"/>
  <sheetViews>
    <sheetView rightToLeft="1" topLeftCell="A3" zoomScaleNormal="100" workbookViewId="0">
      <selection activeCell="B19" sqref="B19:O19"/>
    </sheetView>
  </sheetViews>
  <sheetFormatPr defaultRowHeight="13.5"/>
  <cols>
    <col min="1" max="1" width="2.7109375" style="1" customWidth="1"/>
    <col min="2" max="2" width="35.1406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28.42578125" style="1" customWidth="1"/>
    <col min="16" max="16384" width="9.140625" style="1"/>
  </cols>
  <sheetData>
    <row r="1" spans="2:15" s="108" customFormat="1" ht="39.75" customHeight="1">
      <c r="B1" s="109" t="s">
        <v>4</v>
      </c>
      <c r="C1" s="182" t="s">
        <v>433</v>
      </c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</row>
    <row r="2" spans="2:15" s="108" customFormat="1" ht="39.75" customHeight="1">
      <c r="B2" s="110" t="s">
        <v>5</v>
      </c>
      <c r="C2" s="184" t="s">
        <v>434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</row>
    <row r="3" spans="2:15" ht="87.75" customHeight="1">
      <c r="B3" s="95" t="s">
        <v>0</v>
      </c>
      <c r="C3" s="96" t="s">
        <v>6</v>
      </c>
      <c r="D3" s="96" t="s">
        <v>7</v>
      </c>
      <c r="E3" s="96" t="s">
        <v>8</v>
      </c>
      <c r="F3" s="96" t="s">
        <v>9</v>
      </c>
      <c r="G3" s="96" t="s">
        <v>22</v>
      </c>
      <c r="H3" s="96" t="s">
        <v>2</v>
      </c>
      <c r="I3" s="96" t="s">
        <v>23</v>
      </c>
      <c r="J3" s="97" t="s">
        <v>10</v>
      </c>
      <c r="K3" s="98" t="s">
        <v>97</v>
      </c>
      <c r="L3" s="96" t="s">
        <v>64</v>
      </c>
      <c r="M3" s="96" t="s">
        <v>65</v>
      </c>
      <c r="N3" s="96" t="s">
        <v>11</v>
      </c>
      <c r="O3" s="96" t="s">
        <v>1</v>
      </c>
    </row>
    <row r="4" spans="2:15" ht="24" customHeight="1">
      <c r="B4" s="80" t="s">
        <v>28</v>
      </c>
      <c r="C4" s="135" t="s">
        <v>31</v>
      </c>
      <c r="D4" s="135" t="s">
        <v>31</v>
      </c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</row>
    <row r="5" spans="2:15" ht="24" customHeight="1">
      <c r="B5" s="73" t="s">
        <v>375</v>
      </c>
      <c r="C5" s="74" t="s">
        <v>178</v>
      </c>
      <c r="D5" s="75">
        <v>1.62</v>
      </c>
      <c r="E5" s="75">
        <v>1.71</v>
      </c>
      <c r="F5" s="75">
        <v>1.62</v>
      </c>
      <c r="G5" s="75">
        <v>1.7</v>
      </c>
      <c r="H5" s="75">
        <v>1.7</v>
      </c>
      <c r="I5" s="75">
        <v>1.62</v>
      </c>
      <c r="J5" s="76">
        <v>4.9382716049382713</v>
      </c>
      <c r="K5" s="77">
        <v>13</v>
      </c>
      <c r="L5" s="78">
        <v>459574</v>
      </c>
      <c r="M5" s="78">
        <v>781074.67999999993</v>
      </c>
      <c r="N5" s="79">
        <v>4</v>
      </c>
      <c r="O5" s="21" t="s">
        <v>180</v>
      </c>
    </row>
    <row r="6" spans="2:15" ht="24" customHeight="1">
      <c r="B6" s="73" t="s">
        <v>400</v>
      </c>
      <c r="C6" s="74" t="s">
        <v>214</v>
      </c>
      <c r="D6" s="75">
        <v>1.01</v>
      </c>
      <c r="E6" s="75">
        <v>1.06</v>
      </c>
      <c r="F6" s="75">
        <v>1</v>
      </c>
      <c r="G6" s="75">
        <v>1.01</v>
      </c>
      <c r="H6" s="75">
        <v>1.06</v>
      </c>
      <c r="I6" s="75">
        <v>1.01</v>
      </c>
      <c r="J6" s="76">
        <v>4.9504950495049549</v>
      </c>
      <c r="K6" s="77">
        <v>32</v>
      </c>
      <c r="L6" s="78">
        <v>50096442</v>
      </c>
      <c r="M6" s="78">
        <v>50618101.789999999</v>
      </c>
      <c r="N6" s="79">
        <v>5</v>
      </c>
      <c r="O6" s="21" t="s">
        <v>215</v>
      </c>
    </row>
    <row r="7" spans="2:15" ht="24" customHeight="1">
      <c r="B7" s="136" t="s">
        <v>94</v>
      </c>
      <c r="C7" s="136"/>
      <c r="D7" s="137"/>
      <c r="E7" s="137"/>
      <c r="F7" s="137"/>
      <c r="G7" s="137"/>
      <c r="H7" s="137"/>
      <c r="I7" s="137"/>
      <c r="J7" s="137"/>
      <c r="K7" s="71">
        <f>SUM(K5:K6)</f>
        <v>45</v>
      </c>
      <c r="L7" s="71">
        <f>SUM(L5:L6)</f>
        <v>50556016</v>
      </c>
      <c r="M7" s="71">
        <f>SUM(M5:M6)</f>
        <v>51399176.469999999</v>
      </c>
      <c r="N7" s="70">
        <v>5</v>
      </c>
      <c r="O7" s="72" t="s">
        <v>14</v>
      </c>
    </row>
    <row r="8" spans="2:15" ht="24" customHeight="1">
      <c r="B8" s="80" t="s">
        <v>76</v>
      </c>
      <c r="C8" s="135" t="s">
        <v>30</v>
      </c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</row>
    <row r="9" spans="2:15" ht="24" customHeight="1">
      <c r="B9" s="73" t="s">
        <v>385</v>
      </c>
      <c r="C9" s="74" t="s">
        <v>77</v>
      </c>
      <c r="D9" s="75">
        <v>1.46</v>
      </c>
      <c r="E9" s="75">
        <v>1.46</v>
      </c>
      <c r="F9" s="75">
        <v>1.38</v>
      </c>
      <c r="G9" s="75">
        <v>1.38</v>
      </c>
      <c r="H9" s="90">
        <v>1.35</v>
      </c>
      <c r="I9" s="90">
        <v>1.49</v>
      </c>
      <c r="J9" s="76">
        <v>-9.3959731543624141</v>
      </c>
      <c r="K9" s="77">
        <v>32</v>
      </c>
      <c r="L9" s="78">
        <v>11745266</v>
      </c>
      <c r="M9" s="78">
        <v>16193935.33</v>
      </c>
      <c r="N9" s="79">
        <v>4</v>
      </c>
      <c r="O9" s="21" t="s">
        <v>78</v>
      </c>
    </row>
    <row r="10" spans="2:15" ht="24" customHeight="1">
      <c r="B10" s="73" t="s">
        <v>341</v>
      </c>
      <c r="C10" s="74" t="s">
        <v>342</v>
      </c>
      <c r="D10" s="75">
        <v>1.2</v>
      </c>
      <c r="E10" s="75">
        <v>1.26</v>
      </c>
      <c r="F10" s="75">
        <v>1.2</v>
      </c>
      <c r="G10" s="75">
        <v>1.25</v>
      </c>
      <c r="H10" s="75">
        <v>1.24</v>
      </c>
      <c r="I10" s="75">
        <v>1.2</v>
      </c>
      <c r="J10" s="76">
        <v>3.3333333333333437</v>
      </c>
      <c r="K10" s="77">
        <v>20</v>
      </c>
      <c r="L10" s="78">
        <v>5548795</v>
      </c>
      <c r="M10" s="78">
        <v>6931479.4199999999</v>
      </c>
      <c r="N10" s="79">
        <v>4</v>
      </c>
      <c r="O10" s="21" t="s">
        <v>343</v>
      </c>
    </row>
    <row r="11" spans="2:15" ht="24" customHeight="1">
      <c r="B11" s="73" t="s">
        <v>396</v>
      </c>
      <c r="C11" s="74" t="s">
        <v>145</v>
      </c>
      <c r="D11" s="75">
        <v>1.9</v>
      </c>
      <c r="E11" s="75">
        <v>1.9</v>
      </c>
      <c r="F11" s="75">
        <v>1.86</v>
      </c>
      <c r="G11" s="75">
        <v>1.88</v>
      </c>
      <c r="H11" s="75">
        <v>1.86</v>
      </c>
      <c r="I11" s="75">
        <v>1.9</v>
      </c>
      <c r="J11" s="76">
        <v>-2.1052631578947323</v>
      </c>
      <c r="K11" s="77">
        <v>38</v>
      </c>
      <c r="L11" s="78">
        <v>8577033</v>
      </c>
      <c r="M11" s="78">
        <v>16088814.629999999</v>
      </c>
      <c r="N11" s="79">
        <v>5</v>
      </c>
      <c r="O11" s="21" t="s">
        <v>146</v>
      </c>
    </row>
    <row r="12" spans="2:15" ht="24" customHeight="1">
      <c r="B12" s="73" t="s">
        <v>403</v>
      </c>
      <c r="C12" s="74" t="s">
        <v>88</v>
      </c>
      <c r="D12" s="75">
        <v>2.69</v>
      </c>
      <c r="E12" s="75">
        <v>2.71</v>
      </c>
      <c r="F12" s="75">
        <v>2.6</v>
      </c>
      <c r="G12" s="75">
        <v>2.64</v>
      </c>
      <c r="H12" s="75">
        <v>2.6</v>
      </c>
      <c r="I12" s="75">
        <v>2.69</v>
      </c>
      <c r="J12" s="76">
        <v>-3.3457249070631967</v>
      </c>
      <c r="K12" s="77">
        <v>20</v>
      </c>
      <c r="L12" s="78">
        <v>1695961</v>
      </c>
      <c r="M12" s="78">
        <v>4473756.33</v>
      </c>
      <c r="N12" s="79">
        <v>5</v>
      </c>
      <c r="O12" s="21" t="s">
        <v>89</v>
      </c>
    </row>
    <row r="13" spans="2:15" ht="24" customHeight="1">
      <c r="B13" s="73" t="s">
        <v>349</v>
      </c>
      <c r="C13" s="74" t="s">
        <v>191</v>
      </c>
      <c r="D13" s="75">
        <v>1.3</v>
      </c>
      <c r="E13" s="75">
        <v>1.3</v>
      </c>
      <c r="F13" s="75">
        <v>1.3</v>
      </c>
      <c r="G13" s="75">
        <v>1.3</v>
      </c>
      <c r="H13" s="75">
        <v>1.3</v>
      </c>
      <c r="I13" s="75">
        <v>1.3</v>
      </c>
      <c r="J13" s="76">
        <v>0</v>
      </c>
      <c r="K13" s="77">
        <v>3</v>
      </c>
      <c r="L13" s="78">
        <v>100600</v>
      </c>
      <c r="M13" s="78">
        <v>130780</v>
      </c>
      <c r="N13" s="79">
        <v>1</v>
      </c>
      <c r="O13" s="21" t="s">
        <v>192</v>
      </c>
    </row>
    <row r="14" spans="2:15" ht="24" customHeight="1">
      <c r="B14" s="136" t="s">
        <v>381</v>
      </c>
      <c r="C14" s="136"/>
      <c r="D14" s="137"/>
      <c r="E14" s="137"/>
      <c r="F14" s="137"/>
      <c r="G14" s="137"/>
      <c r="H14" s="137"/>
      <c r="I14" s="137"/>
      <c r="J14" s="137"/>
      <c r="K14" s="71">
        <f>SUM(K9:K13)</f>
        <v>113</v>
      </c>
      <c r="L14" s="71">
        <f>SUM(L9:L13)</f>
        <v>27667655</v>
      </c>
      <c r="M14" s="71">
        <f>SUM(M9:M13)</f>
        <v>43818765.709999993</v>
      </c>
      <c r="N14" s="70">
        <v>5</v>
      </c>
      <c r="O14" s="72" t="s">
        <v>14</v>
      </c>
    </row>
    <row r="15" spans="2:15" ht="24" customHeight="1">
      <c r="B15" s="80" t="s">
        <v>16</v>
      </c>
      <c r="C15" s="135" t="s">
        <v>63</v>
      </c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 t="s">
        <v>63</v>
      </c>
      <c r="O15" s="135"/>
    </row>
    <row r="16" spans="2:15" ht="24" customHeight="1">
      <c r="B16" s="73" t="s">
        <v>101</v>
      </c>
      <c r="C16" s="74" t="s">
        <v>102</v>
      </c>
      <c r="D16" s="75">
        <v>19.07</v>
      </c>
      <c r="E16" s="75">
        <v>19.3</v>
      </c>
      <c r="F16" s="75">
        <v>18.12</v>
      </c>
      <c r="G16" s="75">
        <v>18.5</v>
      </c>
      <c r="H16" s="75">
        <v>18.2</v>
      </c>
      <c r="I16" s="75">
        <v>19.07</v>
      </c>
      <c r="J16" s="76">
        <v>-4.5621394861038329</v>
      </c>
      <c r="K16" s="77">
        <v>111</v>
      </c>
      <c r="L16" s="78">
        <v>4369735</v>
      </c>
      <c r="M16" s="78">
        <v>80839608.820000008</v>
      </c>
      <c r="N16" s="79">
        <v>5</v>
      </c>
      <c r="O16" s="21" t="s">
        <v>104</v>
      </c>
    </row>
    <row r="17" spans="2:15" ht="24" customHeight="1">
      <c r="B17" s="136" t="s">
        <v>17</v>
      </c>
      <c r="C17" s="136"/>
      <c r="D17" s="137"/>
      <c r="E17" s="137"/>
      <c r="F17" s="137"/>
      <c r="G17" s="137"/>
      <c r="H17" s="137"/>
      <c r="I17" s="137"/>
      <c r="J17" s="137"/>
      <c r="K17" s="71">
        <f>K16</f>
        <v>111</v>
      </c>
      <c r="L17" s="71">
        <f t="shared" ref="L17:M17" si="0">L16</f>
        <v>4369735</v>
      </c>
      <c r="M17" s="71">
        <f t="shared" si="0"/>
        <v>80839608.820000008</v>
      </c>
      <c r="N17" s="70">
        <v>5</v>
      </c>
      <c r="O17" s="72" t="s">
        <v>14</v>
      </c>
    </row>
    <row r="18" spans="2:15" ht="24" customHeight="1">
      <c r="B18" s="80" t="s">
        <v>18</v>
      </c>
      <c r="C18" s="135" t="s">
        <v>29</v>
      </c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 t="s">
        <v>29</v>
      </c>
      <c r="O18" s="135"/>
    </row>
    <row r="19" spans="2:15" ht="24" customHeight="1">
      <c r="B19" s="73" t="s">
        <v>360</v>
      </c>
      <c r="C19" s="74" t="s">
        <v>141</v>
      </c>
      <c r="D19" s="75">
        <v>4.8600000000000003</v>
      </c>
      <c r="E19" s="75">
        <v>4.9400000000000004</v>
      </c>
      <c r="F19" s="75">
        <v>4.84</v>
      </c>
      <c r="G19" s="75">
        <v>4.87</v>
      </c>
      <c r="H19" s="75">
        <v>4.8499999999999996</v>
      </c>
      <c r="I19" s="75">
        <v>4.8600000000000003</v>
      </c>
      <c r="J19" s="76">
        <v>-0.2057613168724437</v>
      </c>
      <c r="K19" s="77">
        <v>178</v>
      </c>
      <c r="L19" s="78">
        <v>14825439</v>
      </c>
      <c r="M19" s="78">
        <v>72246190.739999995</v>
      </c>
      <c r="N19" s="79">
        <v>5</v>
      </c>
      <c r="O19" s="21" t="s">
        <v>142</v>
      </c>
    </row>
    <row r="20" spans="2:15" ht="24" customHeight="1">
      <c r="B20" s="136" t="s">
        <v>19</v>
      </c>
      <c r="C20" s="136"/>
      <c r="D20" s="137"/>
      <c r="E20" s="137"/>
      <c r="F20" s="137"/>
      <c r="G20" s="137"/>
      <c r="H20" s="137"/>
      <c r="I20" s="137"/>
      <c r="J20" s="137"/>
      <c r="K20" s="71">
        <f>SUM(K19)</f>
        <v>178</v>
      </c>
      <c r="L20" s="71">
        <f>SUM(L19)</f>
        <v>14825439</v>
      </c>
      <c r="M20" s="71">
        <f>SUM(M19)</f>
        <v>72246190.739999995</v>
      </c>
      <c r="N20" s="70">
        <v>5</v>
      </c>
      <c r="O20" s="72" t="s">
        <v>14</v>
      </c>
    </row>
    <row r="21" spans="2:15" ht="24" customHeight="1">
      <c r="B21" s="136" t="s">
        <v>20</v>
      </c>
      <c r="C21" s="136"/>
      <c r="D21" s="146"/>
      <c r="E21" s="146"/>
      <c r="F21" s="146"/>
      <c r="G21" s="146"/>
      <c r="H21" s="146"/>
      <c r="I21" s="146"/>
      <c r="J21" s="146"/>
      <c r="K21" s="71">
        <f>K20+K17+K14+K7</f>
        <v>447</v>
      </c>
      <c r="L21" s="71">
        <f t="shared" ref="L21:M21" si="1">L20+L17+L14+L7</f>
        <v>97418845</v>
      </c>
      <c r="M21" s="71">
        <f t="shared" si="1"/>
        <v>248303741.73999998</v>
      </c>
      <c r="N21" s="71">
        <v>5</v>
      </c>
      <c r="O21" s="81" t="s">
        <v>14</v>
      </c>
    </row>
    <row r="22" spans="2:15" ht="30" customHeight="1"/>
    <row r="25" spans="2:15">
      <c r="L25" s="3"/>
    </row>
  </sheetData>
  <mergeCells count="16">
    <mergeCell ref="C1:O1"/>
    <mergeCell ref="C2:O2"/>
    <mergeCell ref="B17:C17"/>
    <mergeCell ref="D17:J17"/>
    <mergeCell ref="C8:O8"/>
    <mergeCell ref="B14:C14"/>
    <mergeCell ref="B7:C7"/>
    <mergeCell ref="D7:J7"/>
    <mergeCell ref="C4:O4"/>
    <mergeCell ref="D14:J14"/>
    <mergeCell ref="C15:O15"/>
    <mergeCell ref="B20:C20"/>
    <mergeCell ref="D20:J20"/>
    <mergeCell ref="B21:C21"/>
    <mergeCell ref="D21:J21"/>
    <mergeCell ref="C18:O18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تداولات سوق العراق للاوراق الما</vt:lpstr>
      <vt:lpstr>نشرة ISX-OTC</vt:lpstr>
      <vt:lpstr>السندات </vt:lpstr>
      <vt:lpstr>تداولات غير العراقيين-شراءو بيع</vt:lpstr>
      <vt:lpstr>تداولات غير العراقيين - OTC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2026-04-19T08:26:11Z</cp:lastPrinted>
  <dcterms:created xsi:type="dcterms:W3CDTF">2004-07-25T21:47:51Z</dcterms:created>
  <dcterms:modified xsi:type="dcterms:W3CDTF">2026-04-19T08:27:24Z</dcterms:modified>
</cp:coreProperties>
</file>